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firstSheet="1" activeTab="1"/>
  </bookViews>
  <sheets>
    <sheet name="RO 1" sheetId="1" state="hidden" r:id="rId1"/>
    <sheet name="RO 2" sheetId="2" r:id="rId2"/>
    <sheet name="RO 3" sheetId="3" state="hidden" r:id="rId3"/>
    <sheet name="RO 4" sheetId="4" state="hidden" r:id="rId4"/>
    <sheet name="RO 5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state="hidden" r:id="rId11"/>
    <sheet name="RO - 9" sheetId="12" state="hidden" r:id="rId12"/>
    <sheet name="RO - 10" sheetId="13" state="hidden" r:id="rId13"/>
    <sheet name="sumář" sheetId="14" state="hidden" r:id="rId14"/>
    <sheet name="úpravy položek" sheetId="15" state="hidden" r:id="rId15"/>
  </sheets>
  <definedNames/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<sst xmlns="http://schemas.openxmlformats.org/spreadsheetml/2006/main" count="430" uniqueCount="171">
  <si>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</si>
  <si>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</si>
  <si>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</si>
  <si>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</si>
  <si>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</si>
  <si>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</si>
  <si>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</si>
  <si>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</si>
  <si>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</si>
  <si>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</si>
  <si>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</si>
  <si>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</si>
  <si>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</si>
  <si>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</si>
  <si>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</si>
  <si>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</si>
  <si>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</si>
  <si>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</si>
  <si>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</si>
  <si>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</si>
  <si>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</si>
  <si>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</si>
  <si>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</si>
  <si>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</si>
  <si>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</si>
  <si>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</si>
  <si>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</si>
  <si>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</si>
  <si>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</si>
  <si>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</si>
  <si>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</si>
  <si>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</si>
  <si>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</si>
  <si>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</si>
  <si>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</si>
  <si>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</si>
  <si>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</si>
  <si>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</si>
  <si>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</si>
  <si>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</si>
  <si>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</si>
  <si>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</si>
  <si>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</si>
  <si>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</si>
  <si>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</si>
  <si>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</si>
  <si>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</si>
  <si>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</si>
  <si>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</si>
  <si>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</si>
  <si>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</si>
  <si>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</si>
  <si>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</si>
  <si>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</si>
  <si>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</si>
  <si>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</si>
  <si>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</si>
  <si>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</si>
  <si>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</si>
  <si>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</si>
  <si>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</si>
  <si>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</si>
  <si>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</si>
  <si>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</si>
  <si>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</si>
  <si>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</si>
  <si>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</si>
  <si>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</si>
  <si>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</si>
  <si>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</si>
  <si>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</si>
  <si>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</si>
  <si>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navýšení výdajů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</si>
  <si>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</si>
  <si>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</si>
  <si>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</si>
  <si>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</si>
  <si>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</si>
  <si>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</si>
  <si>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</si>
  <si>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</si>
  <si>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</si>
  <si>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</si>
  <si>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</si>
  <si>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</si>
  <si>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</si>
  <si>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</si>
  <si>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</si>
  <si>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</si>
  <si>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</si>
  <si>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</si>
  <si>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Schválil : Ing. Karel Schreiner - starosta obce</t>
  </si>
  <si>
    <t>Daň z přidané hodnoty</t>
  </si>
  <si>
    <t>Obnova lesních porostů</t>
  </si>
  <si>
    <t>Rozpočtové opatření č. 3/2020</t>
  </si>
  <si>
    <t>Zmírnění dopadů kůr. kalamity</t>
  </si>
  <si>
    <t>Schváleno zastupitelstvem dne 21.4.2020</t>
  </si>
  <si>
    <t>Dotazce ze SR - MZ</t>
  </si>
  <si>
    <t>Rozpočtové opatření č. 4/2020</t>
  </si>
  <si>
    <t>Dotazce ze SR - SZIF - 25%</t>
  </si>
  <si>
    <t>Schváleno starostou obce k 31.5.2020</t>
  </si>
  <si>
    <t>Neinvestiční dotace od KÚLK -les</t>
  </si>
  <si>
    <t>Obnova porostů - SZIF - 25%</t>
  </si>
  <si>
    <t>Obnova porsotů - SZIF - 75%</t>
  </si>
  <si>
    <t>Výstavba oplocenek</t>
  </si>
  <si>
    <t>Pěstební práce - celkem navýšení</t>
  </si>
  <si>
    <t>Členské poplatky DSO Peklo+MK</t>
  </si>
  <si>
    <t>Nákup mat.- knihovna</t>
  </si>
  <si>
    <t>Dotazce z EU - SZIF - 75%</t>
  </si>
  <si>
    <t>Rozpočtové opatření č. 5/2020</t>
  </si>
  <si>
    <t>Zimní údržba místních kom.</t>
  </si>
  <si>
    <t>Opravy místních kom.</t>
  </si>
  <si>
    <t>Inestice - komunikace</t>
  </si>
  <si>
    <t>ČOV - příspvěky obyv.</t>
  </si>
  <si>
    <t>Investice - KD II. a III. Etapa</t>
  </si>
  <si>
    <t>Kulturní akce - materiál</t>
  </si>
  <si>
    <t>Kulturní akce - služby</t>
  </si>
  <si>
    <t>Kulturní akce - občerstvení</t>
  </si>
  <si>
    <t>Kulturní akce - věcné dary</t>
  </si>
  <si>
    <t>Ořezání stromů</t>
  </si>
  <si>
    <t>Příspvěky na dojíždění žáků</t>
  </si>
  <si>
    <t>Schváleno zastupitelstvem obce dne 9.6.2020</t>
  </si>
  <si>
    <t>Rozpočtové opatření č. 6/2020</t>
  </si>
  <si>
    <t>Schváleno starostou k 31/8/2020</t>
  </si>
  <si>
    <t>Kompenzační bonus (SARS Cov-2)</t>
  </si>
  <si>
    <t>MF volby do Parl. A zast. Krajů</t>
  </si>
  <si>
    <t>Stravné pro ČOVK</t>
  </si>
  <si>
    <t>Ochranné prostředky (ústenky, rukavice)</t>
  </si>
  <si>
    <t>Nákup služeb - IT</t>
  </si>
  <si>
    <t>Dodatek TJ - nyvýšení o příjem z nájmu</t>
  </si>
  <si>
    <t>Rozpočtové opatření č. 7/2020</t>
  </si>
  <si>
    <t>Účelová investiční dotace - LK (schody)</t>
  </si>
  <si>
    <t>Přijaté neinvestiční dary - kultura</t>
  </si>
  <si>
    <t>Příjmy z prodeje roušek za nákupní cenu</t>
  </si>
  <si>
    <t>Ochrana obyv. - rezerva</t>
  </si>
  <si>
    <t>Nákup roušek pro prodej obyvatelům</t>
  </si>
  <si>
    <t>K 30.9.2020</t>
  </si>
  <si>
    <t>Rozpočtové opatření č. 8/2020</t>
  </si>
  <si>
    <t>29014 ,29015</t>
  </si>
  <si>
    <t>Účelová dotace z MZČR - les</t>
  </si>
  <si>
    <t>Hřbitov - pronájem</t>
  </si>
  <si>
    <t>Příjmy z prodeje pozemků</t>
  </si>
  <si>
    <t>Opravy a udržování - hřbitov Pavlovice</t>
  </si>
  <si>
    <t>Účelová dotace z lesnického fondu LK</t>
  </si>
  <si>
    <t>Schváleno zastupitelstvem obce dne 27.10.2020</t>
  </si>
  <si>
    <t>Rozpočtové opatření č. 9/2020</t>
  </si>
  <si>
    <t>Neinv. Transfery SD - 2020</t>
  </si>
  <si>
    <t>Fin.příspěvek - MZČR - kůrovec</t>
  </si>
  <si>
    <t>Fin. vypořádání minulých let - EKOD</t>
  </si>
  <si>
    <t>Schváleno starostou obce v rozsahu pověření dané mu zastupitelstvem ke dni 30.11.2020</t>
  </si>
  <si>
    <t>Rozpočtové opatření č. 10/2020</t>
  </si>
  <si>
    <t>Inv. Dotace - rekonstukce OÚ</t>
  </si>
  <si>
    <t>Inv. Dotace - rek. KD - II. a III. etapa</t>
  </si>
  <si>
    <t>Honební společenstvo Chlum - Drchlava</t>
  </si>
  <si>
    <t>Investiční výstavba - komunikace</t>
  </si>
  <si>
    <t>Kronikář - odměna</t>
  </si>
  <si>
    <t>Odměny zastupitelstvu</t>
  </si>
  <si>
    <t>Dotace LK - schody k DH - 10% v 2021</t>
  </si>
  <si>
    <t xml:space="preserve">Dotace MPSV - VPP </t>
  </si>
  <si>
    <t>Volby do kraj.zast.+senátu</t>
  </si>
  <si>
    <t>VPP - mzdy</t>
  </si>
  <si>
    <t>R Scvhálený</t>
  </si>
  <si>
    <t>R upravený</t>
  </si>
  <si>
    <t>Schváleno starostou obce v rozsahu pověření dané mu zastupitelstvem ke dni 31.12.2020</t>
  </si>
  <si>
    <t>Rozpočtové opatření č. 1/2021</t>
  </si>
  <si>
    <t>Investiční transfery - LK - schody DH</t>
  </si>
  <si>
    <t>Schváleno zastupitelstvem obce Jestřebí na veřejném zasedání dne 16. 2. 2021</t>
  </si>
  <si>
    <t>Vyvěšeno dne: 17. 2. 2021</t>
  </si>
  <si>
    <t>Schváleno starostou obce k 31.3.2021</t>
  </si>
  <si>
    <t>OP výzku, vývoj a vzdělávání - šabl.</t>
  </si>
  <si>
    <t>Rozpočtové opatření č. 2/2021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</si>
</sst>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40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0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33" borderId="11" xfId="0" applyFont="1" applyFill="1" applyBorder="1" applyAlignment="1">
      <alignment/>
    </xf>
    <xf numFmtId="40" fontId="60" fillId="33" borderId="11" xfId="0" applyNumberFormat="1" applyFont="1" applyFill="1" applyBorder="1" applyAlignment="1">
      <alignment/>
    </xf>
    <xf numFmtId="40" fontId="60" fillId="33" borderId="11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40" fontId="60" fillId="0" borderId="0" xfId="0" applyNumberFormat="1" applyFont="1" applyFill="1" applyBorder="1" applyAlignment="1">
      <alignment horizontal="right"/>
    </xf>
    <xf numFmtId="0" fontId="60" fillId="0" borderId="10" xfId="0" applyFont="1" applyBorder="1" applyAlignment="1">
      <alignment/>
    </xf>
    <xf numFmtId="40" fontId="61" fillId="0" borderId="12" xfId="0" applyNumberFormat="1" applyFont="1" applyBorder="1" applyAlignment="1">
      <alignment horizontal="right"/>
    </xf>
    <xf numFmtId="40" fontId="60" fillId="0" borderId="1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2" fillId="34" borderId="0" xfId="0" applyFont="1" applyFill="1" applyBorder="1" applyAlignment="1">
      <alignment/>
    </xf>
    <xf numFmtId="40" fontId="62" fillId="34" borderId="0" xfId="0" applyNumberFormat="1" applyFont="1" applyFill="1" applyAlignment="1">
      <alignment/>
    </xf>
    <xf numFmtId="40" fontId="63" fillId="34" borderId="0" xfId="0" applyNumberFormat="1" applyFont="1" applyFill="1" applyAlignment="1">
      <alignment/>
    </xf>
    <xf numFmtId="0" fontId="64" fillId="0" borderId="0" xfId="0" applyFont="1" applyAlignment="1">
      <alignment horizontal="right"/>
    </xf>
    <xf numFmtId="0" fontId="59" fillId="0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40" fontId="59" fillId="0" borderId="11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40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0" fontId="70" fillId="0" borderId="10" xfId="0" applyNumberFormat="1" applyFont="1" applyBorder="1" applyAlignment="1">
      <alignment horizontal="right"/>
    </xf>
    <xf numFmtId="40" fontId="70" fillId="0" borderId="11" xfId="0" applyNumberFormat="1" applyFont="1" applyBorder="1" applyAlignment="1">
      <alignment horizontal="right"/>
    </xf>
    <xf numFmtId="0" fontId="69" fillId="33" borderId="11" xfId="0" applyFont="1" applyFill="1" applyBorder="1" applyAlignment="1">
      <alignment/>
    </xf>
    <xf numFmtId="40" fontId="69" fillId="33" borderId="11" xfId="0" applyNumberFormat="1" applyFont="1" applyFill="1" applyBorder="1" applyAlignment="1">
      <alignment/>
    </xf>
    <xf numFmtId="40" fontId="69" fillId="33" borderId="11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40" fontId="72" fillId="0" borderId="12" xfId="0" applyNumberFormat="1" applyFont="1" applyBorder="1" applyAlignment="1">
      <alignment horizontal="right"/>
    </xf>
    <xf numFmtId="40" fontId="69" fillId="0" borderId="1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40" fontId="69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3" fillId="34" borderId="0" xfId="0" applyFont="1" applyFill="1" applyBorder="1" applyAlignment="1">
      <alignment/>
    </xf>
    <xf numFmtId="40" fontId="73" fillId="34" borderId="0" xfId="0" applyNumberFormat="1" applyFont="1" applyFill="1" applyAlignment="1">
      <alignment/>
    </xf>
    <xf numFmtId="40" fontId="74" fillId="34" borderId="0" xfId="0" applyNumberFormat="1" applyFont="1" applyFill="1" applyAlignment="1">
      <alignment/>
    </xf>
    <xf numFmtId="0" fontId="75" fillId="0" borderId="0" xfId="0" applyFont="1" applyAlignment="1">
      <alignment horizontal="right"/>
    </xf>
    <xf numFmtId="40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40" fontId="70" fillId="0" borderId="11" xfId="0" applyNumberFormat="1" applyFont="1" applyBorder="1" applyAlignment="1">
      <alignment/>
    </xf>
    <xf numFmtId="40" fontId="69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6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2" fillId="0" borderId="0" xfId="0" applyNumberFormat="1" applyFont="1" applyAlignment="1">
      <alignment/>
    </xf>
    <xf numFmtId="0" fontId="60" fillId="5" borderId="11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40" fontId="60" fillId="5" borderId="11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0" fontId="5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33" borderId="0" xfId="0" applyFont="1" applyFill="1" applyBorder="1" applyAlignment="1">
      <alignment/>
    </xf>
    <xf numFmtId="40" fontId="60" fillId="33" borderId="0" xfId="0" applyNumberFormat="1" applyFont="1" applyFill="1" applyBorder="1" applyAlignment="1">
      <alignment/>
    </xf>
    <xf numFmtId="40" fontId="60" fillId="33" borderId="0" xfId="0" applyNumberFormat="1" applyFont="1" applyFill="1" applyBorder="1" applyAlignment="1">
      <alignment horizontal="right"/>
    </xf>
    <xf numFmtId="0" fontId="60" fillId="5" borderId="10" xfId="0" applyFont="1" applyFill="1" applyBorder="1" applyAlignment="1">
      <alignment/>
    </xf>
    <xf numFmtId="40" fontId="60" fillId="0" borderId="10" xfId="0" applyNumberFormat="1" applyFont="1" applyBorder="1" applyAlignment="1">
      <alignment/>
    </xf>
    <xf numFmtId="40" fontId="60" fillId="5" borderId="11" xfId="0" applyNumberFormat="1" applyFont="1" applyFill="1" applyBorder="1" applyAlignment="1">
      <alignment/>
    </xf>
    <xf numFmtId="0" fontId="60" fillId="0" borderId="11" xfId="0" applyFont="1" applyBorder="1" applyAlignment="1">
      <alignment horizontal="center"/>
    </xf>
    <xf numFmtId="40" fontId="60" fillId="0" borderId="11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40" fontId="62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5" fillId="0" borderId="0" xfId="0" applyFont="1" applyAlignment="1">
      <alignment/>
    </xf>
    <xf numFmtId="40" fontId="6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62" fillId="34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Alignment="1">
      <alignment/>
    </xf>
    <xf numFmtId="4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/>
    </xf>
    <xf numFmtId="44" fontId="77" fillId="0" borderId="0" xfId="0" applyNumberFormat="1" applyFont="1" applyAlignment="1">
      <alignment/>
    </xf>
    <xf numFmtId="44" fontId="77" fillId="0" borderId="0" xfId="0" applyNumberFormat="1" applyFont="1" applyAlignment="1">
      <alignment horizontal="center"/>
    </xf>
    <xf numFmtId="40" fontId="59" fillId="0" borderId="10" xfId="0" applyNumberFormat="1" applyFont="1" applyBorder="1" applyAlignment="1">
      <alignment horizontal="center"/>
    </xf>
    <xf numFmtId="165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165" fontId="69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/>
    </xf>
    <xf numFmtId="165" fontId="69" fillId="0" borderId="10" xfId="0" applyNumberFormat="1" applyFont="1" applyBorder="1" applyAlignment="1">
      <alignment horizontal="center"/>
    </xf>
    <xf numFmtId="165" fontId="70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/>
    </xf>
    <xf numFmtId="165" fontId="70" fillId="0" borderId="11" xfId="0" applyNumberFormat="1" applyFont="1" applyFill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9" fontId="60" fillId="0" borderId="10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7.42187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164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165</v>
      </c>
      <c r="F5" s="9">
        <v>0</v>
      </c>
      <c r="G5" s="9">
        <f>F5+H5</f>
        <v>25304.38</v>
      </c>
      <c r="H5" s="9">
        <v>25304.38</v>
      </c>
    </row>
    <row r="6" spans="5:8" ht="15.75">
      <c r="E6" s="67"/>
      <c r="F6" s="68">
        <v>14800000</v>
      </c>
      <c r="G6" s="68">
        <f>F6+H6</f>
        <v>14825304.38</v>
      </c>
      <c r="H6" s="69">
        <f>SUM(H5:H5)</f>
        <v>25304.38</v>
      </c>
    </row>
    <row r="7" spans="5:8" ht="15.75">
      <c r="E7" s="16" t="s">
        <v>15</v>
      </c>
      <c r="F7" s="9">
        <v>0</v>
      </c>
      <c r="G7" s="17">
        <v>12974695.62</v>
      </c>
      <c r="H7" s="18">
        <v>0</v>
      </c>
    </row>
    <row r="8" spans="1:8" ht="15.75">
      <c r="A8" s="1" t="s">
        <v>9</v>
      </c>
      <c r="E8" s="14"/>
      <c r="F8" s="15"/>
      <c r="G8" s="15"/>
      <c r="H8" s="19"/>
    </row>
    <row r="9" spans="5:15" ht="15.75">
      <c r="E9" s="20"/>
      <c r="F9" s="21"/>
      <c r="G9" s="22"/>
      <c r="H9" s="23"/>
      <c r="O9" s="24"/>
    </row>
    <row r="10" spans="1:12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  <c r="L10" s="24"/>
    </row>
    <row r="11" spans="1:12" ht="15.75">
      <c r="A11" s="7"/>
      <c r="B11" s="7"/>
      <c r="C11" s="7"/>
      <c r="D11" s="7"/>
      <c r="E11" s="8"/>
      <c r="F11" s="25"/>
      <c r="G11" s="25"/>
      <c r="H11" s="25"/>
      <c r="L11" s="24"/>
    </row>
    <row r="12" spans="5:8" ht="15.75">
      <c r="E12" s="67" t="s">
        <v>12</v>
      </c>
      <c r="F12" s="68">
        <v>27800000</v>
      </c>
      <c r="G12" s="68">
        <f>F12+H12</f>
        <v>27800000</v>
      </c>
      <c r="H12" s="69">
        <f>SUM(H11:H11)</f>
        <v>0</v>
      </c>
    </row>
    <row r="13" spans="1:8" ht="15.75">
      <c r="A13" s="3" t="s">
        <v>166</v>
      </c>
      <c r="F13" s="26"/>
      <c r="G13" s="26"/>
      <c r="H13" s="15"/>
    </row>
    <row r="14" spans="1:8" ht="15.75">
      <c r="A14" s="3" t="s">
        <v>13</v>
      </c>
      <c r="F14" s="26"/>
      <c r="G14" s="26"/>
      <c r="H14" s="15"/>
    </row>
    <row r="16" ht="15.75">
      <c r="A16" s="3" t="s">
        <v>167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48" sqref="E48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7" t="s">
        <v>14</v>
      </c>
      <c r="F1" s="87"/>
      <c r="G1" s="3"/>
      <c r="H1" s="3"/>
    </row>
    <row r="2" spans="1:8" ht="18">
      <c r="A2" s="4"/>
      <c r="B2" s="4"/>
      <c r="C2" s="3"/>
      <c r="D2" s="3"/>
      <c r="E2" s="28" t="s">
        <v>130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131</v>
      </c>
      <c r="F5" s="9">
        <v>0</v>
      </c>
      <c r="G5" s="9">
        <v>261000</v>
      </c>
      <c r="H5" s="9">
        <f aca="true" t="shared" si="0" ref="H5:H10">G5-F5</f>
        <v>261000</v>
      </c>
    </row>
    <row r="6" spans="1:8" ht="15.75">
      <c r="A6" s="5">
        <v>3399</v>
      </c>
      <c r="B6" s="7">
        <v>2321</v>
      </c>
      <c r="C6" s="5"/>
      <c r="D6" s="5"/>
      <c r="E6" s="8" t="s">
        <v>132</v>
      </c>
      <c r="F6" s="30">
        <v>0</v>
      </c>
      <c r="G6" s="30">
        <v>3000</v>
      </c>
      <c r="H6" s="9">
        <f t="shared" si="0"/>
        <v>3000</v>
      </c>
    </row>
    <row r="7" spans="1:8" ht="15.75" hidden="1">
      <c r="A7" s="5"/>
      <c r="B7" s="7"/>
      <c r="C7" s="5"/>
      <c r="D7" s="5"/>
      <c r="E7" s="29"/>
      <c r="F7" s="30"/>
      <c r="G7" s="30"/>
      <c r="H7" s="9">
        <f t="shared" si="0"/>
        <v>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7"/>
      <c r="B9" s="7"/>
      <c r="C9" s="5"/>
      <c r="D9" s="5"/>
      <c r="E9" s="8"/>
      <c r="F9" s="9"/>
      <c r="G9" s="9"/>
      <c r="H9" s="9">
        <f t="shared" si="0"/>
        <v>0</v>
      </c>
    </row>
    <row r="10" spans="1:8" ht="15.75">
      <c r="A10" s="7">
        <v>5213</v>
      </c>
      <c r="B10" s="7">
        <v>2111</v>
      </c>
      <c r="C10" s="5"/>
      <c r="D10" s="5"/>
      <c r="E10" s="8" t="s">
        <v>133</v>
      </c>
      <c r="F10" s="30">
        <v>0</v>
      </c>
      <c r="G10" s="30">
        <v>20000</v>
      </c>
      <c r="H10" s="9">
        <f t="shared" si="0"/>
        <v>20000</v>
      </c>
    </row>
    <row r="11" spans="1:8" ht="15.75">
      <c r="A11" s="3"/>
      <c r="B11" s="3"/>
      <c r="C11" s="3"/>
      <c r="D11" s="3"/>
      <c r="E11" s="11"/>
      <c r="F11" s="12">
        <v>23724100.87</v>
      </c>
      <c r="G11" s="12">
        <f>F11+H11</f>
        <v>24008100.87</v>
      </c>
      <c r="H11" s="13">
        <f>SUM(H5:H10)</f>
        <v>284000</v>
      </c>
    </row>
    <row r="12" spans="1:8" ht="15.75">
      <c r="A12" s="3"/>
      <c r="B12" s="3"/>
      <c r="C12" s="3"/>
      <c r="D12" s="3"/>
      <c r="E12" s="16" t="s">
        <v>15</v>
      </c>
      <c r="F12" s="9"/>
      <c r="G12" s="17">
        <v>-2290008.77</v>
      </c>
      <c r="H12" s="18"/>
    </row>
    <row r="13" spans="1:8" ht="15.75">
      <c r="A13" s="1" t="s">
        <v>9</v>
      </c>
      <c r="B13" s="3"/>
      <c r="C13" s="3"/>
      <c r="D13" s="3"/>
      <c r="E13" s="4"/>
      <c r="F13" s="88"/>
      <c r="G13" s="88"/>
      <c r="H13" s="89"/>
    </row>
    <row r="14" spans="1:8" ht="15.75">
      <c r="A14" s="3"/>
      <c r="B14" s="3"/>
      <c r="C14" s="3"/>
      <c r="D14" s="3"/>
      <c r="E14" s="90"/>
      <c r="F14" s="21"/>
      <c r="G14" s="22"/>
      <c r="H14" s="23"/>
    </row>
    <row r="15" spans="1:8" ht="15.75">
      <c r="A15" s="5" t="s">
        <v>1</v>
      </c>
      <c r="B15" s="5" t="s">
        <v>2</v>
      </c>
      <c r="C15" s="5" t="s">
        <v>10</v>
      </c>
      <c r="D15" s="5"/>
      <c r="E15" s="5" t="s">
        <v>5</v>
      </c>
      <c r="F15" s="6" t="s">
        <v>6</v>
      </c>
      <c r="G15" s="6" t="s">
        <v>11</v>
      </c>
      <c r="H15" s="6" t="s">
        <v>8</v>
      </c>
    </row>
    <row r="16" spans="1:8" ht="15.75">
      <c r="A16" s="7">
        <v>5212</v>
      </c>
      <c r="B16" s="7">
        <v>5901</v>
      </c>
      <c r="C16" s="5"/>
      <c r="D16" s="5"/>
      <c r="E16" s="8" t="s">
        <v>134</v>
      </c>
      <c r="F16" s="9">
        <v>50000</v>
      </c>
      <c r="G16" s="9">
        <v>30000</v>
      </c>
      <c r="H16" s="9">
        <f>G16-F16</f>
        <v>-20000</v>
      </c>
    </row>
    <row r="17" spans="1:8" ht="15.75">
      <c r="A17" s="7">
        <v>5213</v>
      </c>
      <c r="B17" s="7">
        <v>5138</v>
      </c>
      <c r="C17" s="5"/>
      <c r="D17" s="5"/>
      <c r="E17" s="8" t="s">
        <v>135</v>
      </c>
      <c r="F17" s="30">
        <v>0</v>
      </c>
      <c r="G17" s="30">
        <v>20000</v>
      </c>
      <c r="H17" s="9">
        <f>G17-F17</f>
        <v>20000</v>
      </c>
    </row>
    <row r="18" spans="1:8" ht="15.75">
      <c r="A18" s="7"/>
      <c r="B18" s="7"/>
      <c r="C18" s="7"/>
      <c r="D18" s="7"/>
      <c r="E18" s="8"/>
      <c r="F18" s="91"/>
      <c r="G18" s="91"/>
      <c r="H18" s="9"/>
    </row>
    <row r="19" spans="1:8" ht="15.75" hidden="1">
      <c r="A19" s="7"/>
      <c r="B19" s="7"/>
      <c r="C19" s="7"/>
      <c r="D19" s="7"/>
      <c r="E19" s="8"/>
      <c r="F19" s="91"/>
      <c r="G19" s="91"/>
      <c r="H19" s="9"/>
    </row>
    <row r="20" spans="1:8" ht="15.75" hidden="1">
      <c r="A20" s="7"/>
      <c r="B20" s="7"/>
      <c r="C20" s="5"/>
      <c r="D20" s="5"/>
      <c r="E20" s="8"/>
      <c r="F20" s="91"/>
      <c r="G20" s="91"/>
      <c r="H20" s="9"/>
    </row>
    <row r="21" spans="1:8" ht="15.75" hidden="1">
      <c r="A21" s="7"/>
      <c r="B21" s="7"/>
      <c r="C21" s="5"/>
      <c r="D21" s="5"/>
      <c r="E21" s="8"/>
      <c r="F21" s="91"/>
      <c r="G21" s="91"/>
      <c r="H21" s="9"/>
    </row>
    <row r="22" spans="1:8" ht="15.75" hidden="1">
      <c r="A22" s="7"/>
      <c r="B22" s="7"/>
      <c r="C22" s="5"/>
      <c r="D22" s="5"/>
      <c r="E22" s="8"/>
      <c r="F22" s="91"/>
      <c r="G22" s="91"/>
      <c r="H22" s="9"/>
    </row>
    <row r="23" spans="1:8" ht="15.75" hidden="1">
      <c r="A23" s="7"/>
      <c r="B23" s="7"/>
      <c r="C23" s="5"/>
      <c r="D23" s="5"/>
      <c r="E23" s="8"/>
      <c r="F23" s="91"/>
      <c r="G23" s="91"/>
      <c r="H23" s="9"/>
    </row>
    <row r="24" spans="1:8" ht="15.75" hidden="1">
      <c r="A24" s="7"/>
      <c r="B24" s="7"/>
      <c r="C24" s="5"/>
      <c r="D24" s="5"/>
      <c r="E24" s="8"/>
      <c r="F24" s="91"/>
      <c r="G24" s="91"/>
      <c r="H24" s="9"/>
    </row>
    <row r="25" spans="1:8" ht="15.75" hidden="1">
      <c r="A25" s="7"/>
      <c r="B25" s="7"/>
      <c r="C25" s="5"/>
      <c r="D25" s="5"/>
      <c r="E25" s="8"/>
      <c r="F25" s="91"/>
      <c r="G25" s="91"/>
      <c r="H25" s="91"/>
    </row>
    <row r="26" spans="1:8" ht="15.75" hidden="1">
      <c r="A26" s="7"/>
      <c r="B26" s="7"/>
      <c r="C26" s="5"/>
      <c r="D26" s="5"/>
      <c r="E26" s="8"/>
      <c r="F26" s="91"/>
      <c r="G26" s="91"/>
      <c r="H26" s="91"/>
    </row>
    <row r="27" spans="1:8" ht="15.75" hidden="1">
      <c r="A27" s="7"/>
      <c r="B27" s="7"/>
      <c r="C27" s="5"/>
      <c r="D27" s="5"/>
      <c r="E27" s="8"/>
      <c r="F27" s="91"/>
      <c r="G27" s="91"/>
      <c r="H27" s="91"/>
    </row>
    <row r="28" spans="1:8" ht="15.75" hidden="1">
      <c r="A28" s="7"/>
      <c r="B28" s="7"/>
      <c r="C28" s="7"/>
      <c r="D28" s="7"/>
      <c r="E28" s="10"/>
      <c r="F28" s="91"/>
      <c r="G28" s="91"/>
      <c r="H28" s="91"/>
    </row>
    <row r="29" spans="1:8" ht="15.75">
      <c r="A29" s="7"/>
      <c r="B29" s="7"/>
      <c r="C29" s="7"/>
      <c r="D29" s="7"/>
      <c r="E29" s="10"/>
      <c r="F29" s="91"/>
      <c r="G29" s="91"/>
      <c r="H29" s="91"/>
    </row>
    <row r="30" spans="1:8" ht="15.75">
      <c r="A30" s="3"/>
      <c r="B30" s="3"/>
      <c r="C30" s="3"/>
      <c r="D30" s="3"/>
      <c r="E30" s="11" t="s">
        <v>12</v>
      </c>
      <c r="F30" s="12">
        <v>21718092.1</v>
      </c>
      <c r="G30" s="12">
        <f>F30+H30</f>
        <v>21718092.1</v>
      </c>
      <c r="H30" s="13">
        <f>SUM(H16:H29)</f>
        <v>0</v>
      </c>
    </row>
    <row r="31" spans="1:8" ht="15.75">
      <c r="A31" s="3" t="s">
        <v>136</v>
      </c>
      <c r="B31" s="3"/>
      <c r="C31" s="3"/>
      <c r="D31" s="3"/>
      <c r="E31" s="3"/>
      <c r="F31" s="92"/>
      <c r="G31" s="92"/>
      <c r="H31" s="88"/>
    </row>
    <row r="32" spans="1:8" ht="15.75">
      <c r="A32" s="3" t="s">
        <v>13</v>
      </c>
      <c r="B32" s="3"/>
      <c r="C32" s="3"/>
      <c r="D32" s="3"/>
      <c r="E32" s="3"/>
      <c r="F32" s="92"/>
      <c r="G32" s="92"/>
      <c r="H32" s="88"/>
    </row>
    <row r="33" spans="1:8" ht="15.75">
      <c r="A33" s="3" t="s">
        <v>91</v>
      </c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7" t="s">
        <v>14</v>
      </c>
      <c r="F1" s="87"/>
      <c r="G1" s="3"/>
      <c r="H1" s="3"/>
    </row>
    <row r="2" spans="1:8" ht="18">
      <c r="A2" s="4"/>
      <c r="B2" s="4"/>
      <c r="C2" s="3"/>
      <c r="D2" s="3"/>
      <c r="E2" s="28" t="s">
        <v>137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 t="s">
        <v>138</v>
      </c>
      <c r="D5" s="5"/>
      <c r="E5" s="8" t="s">
        <v>139</v>
      </c>
      <c r="F5" s="9">
        <v>689309</v>
      </c>
      <c r="G5" s="9">
        <v>974410</v>
      </c>
      <c r="H5" s="9">
        <f aca="true" t="shared" si="0" ref="H5:H11">G5-F5</f>
        <v>285101</v>
      </c>
    </row>
    <row r="6" spans="1:8" ht="15.75">
      <c r="A6" s="5"/>
      <c r="B6" s="7">
        <v>4122</v>
      </c>
      <c r="C6" s="5"/>
      <c r="D6" s="5"/>
      <c r="E6" s="8" t="s">
        <v>143</v>
      </c>
      <c r="F6" s="30">
        <v>99987</v>
      </c>
      <c r="G6" s="30">
        <v>223767</v>
      </c>
      <c r="H6" s="9">
        <f t="shared" si="0"/>
        <v>123780</v>
      </c>
    </row>
    <row r="7" spans="1:8" ht="15.75">
      <c r="A7" s="5">
        <v>3632</v>
      </c>
      <c r="B7" s="7">
        <v>2139</v>
      </c>
      <c r="C7" s="5"/>
      <c r="D7" s="5"/>
      <c r="E7" s="8" t="s">
        <v>140</v>
      </c>
      <c r="F7" s="30">
        <v>2000</v>
      </c>
      <c r="G7" s="30">
        <v>10000</v>
      </c>
      <c r="H7" s="9">
        <f t="shared" si="0"/>
        <v>8000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>
        <v>3639</v>
      </c>
      <c r="B11" s="7">
        <v>3111</v>
      </c>
      <c r="C11" s="5"/>
      <c r="D11" s="5"/>
      <c r="E11" s="8" t="s">
        <v>141</v>
      </c>
      <c r="F11" s="30">
        <v>50000</v>
      </c>
      <c r="G11" s="30">
        <v>616000</v>
      </c>
      <c r="H11" s="9">
        <f t="shared" si="0"/>
        <v>566000</v>
      </c>
    </row>
    <row r="12" spans="1:8" ht="15.75">
      <c r="A12" s="3"/>
      <c r="B12" s="3"/>
      <c r="C12" s="3"/>
      <c r="D12" s="3"/>
      <c r="E12" s="11"/>
      <c r="F12" s="12">
        <v>24008100.87</v>
      </c>
      <c r="G12" s="12">
        <f>F12+H12</f>
        <v>24990981.87</v>
      </c>
      <c r="H12" s="13">
        <f>SUM(H5:H11)</f>
        <v>982881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-2972889.77</v>
      </c>
      <c r="H13" s="18"/>
    </row>
    <row r="14" spans="1:8" ht="15.75">
      <c r="A14" s="1" t="s">
        <v>9</v>
      </c>
      <c r="B14" s="3"/>
      <c r="C14" s="3"/>
      <c r="D14" s="3"/>
      <c r="E14" s="4"/>
      <c r="F14" s="88"/>
      <c r="G14" s="88"/>
      <c r="H14" s="89"/>
    </row>
    <row r="15" spans="1:8" ht="15.75">
      <c r="A15" s="3"/>
      <c r="B15" s="3"/>
      <c r="C15" s="3"/>
      <c r="D15" s="3"/>
      <c r="E15" s="9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3632</v>
      </c>
      <c r="B17" s="7">
        <v>5171</v>
      </c>
      <c r="C17" s="5"/>
      <c r="D17" s="5"/>
      <c r="E17" s="8" t="s">
        <v>142</v>
      </c>
      <c r="F17" s="9">
        <v>10000</v>
      </c>
      <c r="G17" s="9">
        <v>310000</v>
      </c>
      <c r="H17" s="9">
        <f>G17-F17</f>
        <v>300000</v>
      </c>
    </row>
    <row r="18" spans="1:8" ht="15.75">
      <c r="A18" s="3"/>
      <c r="B18" s="3"/>
      <c r="C18" s="3"/>
      <c r="D18" s="3"/>
      <c r="E18" s="11" t="s">
        <v>12</v>
      </c>
      <c r="F18" s="12">
        <v>21718092.1</v>
      </c>
      <c r="G18" s="12">
        <f>F18+H18</f>
        <v>22018092.1</v>
      </c>
      <c r="H18" s="13">
        <f>SUM(H17:H17)</f>
        <v>300000</v>
      </c>
    </row>
    <row r="19" spans="1:8" ht="15.75">
      <c r="A19" s="3"/>
      <c r="B19" s="3"/>
      <c r="C19" s="3"/>
      <c r="D19" s="3"/>
      <c r="E19" s="3"/>
      <c r="F19" s="92"/>
      <c r="G19" s="92"/>
      <c r="H19" s="88"/>
    </row>
    <row r="20" spans="1:8" ht="15.75">
      <c r="A20" s="3" t="s">
        <v>144</v>
      </c>
      <c r="B20" s="3"/>
      <c r="C20" s="3"/>
      <c r="D20" s="3"/>
      <c r="E20" s="3"/>
      <c r="F20" s="92"/>
      <c r="G20" s="92"/>
      <c r="H20" s="88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7" t="s">
        <v>14</v>
      </c>
      <c r="F1" s="87"/>
      <c r="G1" s="3"/>
      <c r="H1" s="3"/>
    </row>
    <row r="2" spans="1:8" ht="18">
      <c r="A2" s="4"/>
      <c r="B2" s="4"/>
      <c r="C2" s="3"/>
      <c r="D2" s="3"/>
      <c r="E2" s="28" t="s">
        <v>145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4112</v>
      </c>
      <c r="C5" s="5"/>
      <c r="D5" s="5"/>
      <c r="E5" s="8" t="s">
        <v>146</v>
      </c>
      <c r="F5" s="9">
        <v>880000</v>
      </c>
      <c r="G5" s="9">
        <v>852800</v>
      </c>
      <c r="H5" s="9">
        <f>G5-F5</f>
        <v>-27200</v>
      </c>
    </row>
    <row r="6" spans="1:8" ht="15.75">
      <c r="A6" s="5"/>
      <c r="B6" s="7">
        <v>4116</v>
      </c>
      <c r="C6" s="5">
        <v>29030</v>
      </c>
      <c r="D6" s="5"/>
      <c r="E6" s="8" t="s">
        <v>147</v>
      </c>
      <c r="F6" s="30">
        <v>974410</v>
      </c>
      <c r="G6" s="30">
        <v>1776829</v>
      </c>
      <c r="H6" s="9">
        <f>G6-F6</f>
        <v>802419</v>
      </c>
    </row>
    <row r="7" spans="1:8" ht="15.75">
      <c r="A7" s="5">
        <v>6402</v>
      </c>
      <c r="B7" s="7">
        <v>2226</v>
      </c>
      <c r="C7" s="5"/>
      <c r="D7" s="5"/>
      <c r="E7" s="8" t="s">
        <v>148</v>
      </c>
      <c r="F7" s="30">
        <v>0</v>
      </c>
      <c r="G7" s="30">
        <v>240000</v>
      </c>
      <c r="H7" s="9">
        <f>G7-F7</f>
        <v>240000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/>
      <c r="G11" s="30"/>
      <c r="H11" s="9"/>
    </row>
    <row r="12" spans="1:8" ht="15.75">
      <c r="A12" s="3"/>
      <c r="B12" s="3"/>
      <c r="C12" s="3"/>
      <c r="D12" s="3"/>
      <c r="E12" s="11"/>
      <c r="F12" s="12">
        <v>24990981.87</v>
      </c>
      <c r="G12" s="12">
        <f>F12+H12</f>
        <v>26006200.87</v>
      </c>
      <c r="H12" s="13">
        <f>SUM(H5:H11)</f>
        <v>1015219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-3988108.77</v>
      </c>
      <c r="H13" s="18"/>
    </row>
    <row r="14" spans="1:8" ht="15.75">
      <c r="A14" s="1" t="s">
        <v>9</v>
      </c>
      <c r="B14" s="3"/>
      <c r="C14" s="3"/>
      <c r="D14" s="3"/>
      <c r="E14" s="4"/>
      <c r="F14" s="88"/>
      <c r="G14" s="88"/>
      <c r="H14" s="89"/>
    </row>
    <row r="15" spans="1:8" ht="15.75">
      <c r="A15" s="3"/>
      <c r="B15" s="3"/>
      <c r="C15" s="3"/>
      <c r="D15" s="3"/>
      <c r="E15" s="9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/>
      <c r="B17" s="7"/>
      <c r="C17" s="5"/>
      <c r="D17" s="5"/>
      <c r="E17" s="8"/>
      <c r="F17" s="9"/>
      <c r="G17" s="9"/>
      <c r="H17" s="9"/>
    </row>
    <row r="18" spans="1:8" ht="15.75">
      <c r="A18" s="3"/>
      <c r="B18" s="3"/>
      <c r="C18" s="3"/>
      <c r="D18" s="3"/>
      <c r="E18" s="11" t="s">
        <v>12</v>
      </c>
      <c r="F18" s="12">
        <v>22018092.1</v>
      </c>
      <c r="G18" s="12">
        <f>F18+H18</f>
        <v>22018092.1</v>
      </c>
      <c r="H18" s="13">
        <f>SUM(H17:H17)</f>
        <v>0</v>
      </c>
    </row>
    <row r="19" spans="1:8" ht="15.75">
      <c r="A19" s="3"/>
      <c r="B19" s="3"/>
      <c r="C19" s="3"/>
      <c r="D19" s="3"/>
      <c r="E19" s="3"/>
      <c r="F19" s="92"/>
      <c r="G19" s="92"/>
      <c r="H19" s="88"/>
    </row>
    <row r="20" spans="1:8" ht="15.75">
      <c r="A20" s="3" t="s">
        <v>149</v>
      </c>
      <c r="B20" s="3"/>
      <c r="C20" s="3"/>
      <c r="D20" s="3"/>
      <c r="E20" s="3"/>
      <c r="F20" s="92"/>
      <c r="G20" s="92"/>
      <c r="H20" s="88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1.140625" style="0" customWidth="1"/>
    <col min="6" max="6" width="20.4218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7" t="s">
        <v>14</v>
      </c>
      <c r="F1" s="87"/>
      <c r="G1" s="3"/>
      <c r="H1" s="3"/>
    </row>
    <row r="2" spans="1:8" ht="18">
      <c r="A2" s="4"/>
      <c r="B2" s="4"/>
      <c r="C2" s="3"/>
      <c r="D2" s="3"/>
      <c r="E2" s="28" t="s">
        <v>150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4216</v>
      </c>
      <c r="C5" s="5"/>
      <c r="D5" s="5"/>
      <c r="E5" s="8" t="s">
        <v>151</v>
      </c>
      <c r="F5" s="9">
        <v>950000</v>
      </c>
      <c r="G5" s="9">
        <v>868365.93</v>
      </c>
      <c r="H5" s="9">
        <f>G5-F5</f>
        <v>-81634.06999999995</v>
      </c>
    </row>
    <row r="6" spans="1:8" ht="15.75">
      <c r="A6" s="5"/>
      <c r="B6" s="7">
        <v>4216</v>
      </c>
      <c r="C6" s="5"/>
      <c r="D6" s="5"/>
      <c r="E6" s="8" t="s">
        <v>152</v>
      </c>
      <c r="F6" s="30">
        <v>2860000</v>
      </c>
      <c r="G6" s="30">
        <v>2858383</v>
      </c>
      <c r="H6" s="9">
        <f aca="true" t="shared" si="0" ref="H6:H12">G6-F6</f>
        <v>-1617</v>
      </c>
    </row>
    <row r="7" spans="1:8" ht="15.75">
      <c r="A7" s="5"/>
      <c r="B7" s="7">
        <v>4116</v>
      </c>
      <c r="C7" s="7">
        <v>13013</v>
      </c>
      <c r="D7" s="5"/>
      <c r="E7" s="8" t="s">
        <v>158</v>
      </c>
      <c r="F7" s="30">
        <v>120000</v>
      </c>
      <c r="G7" s="30">
        <v>115600</v>
      </c>
      <c r="H7" s="9">
        <f t="shared" si="0"/>
        <v>-4400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>
        <v>4222</v>
      </c>
      <c r="C11" s="5"/>
      <c r="D11" s="5"/>
      <c r="E11" s="8" t="s">
        <v>157</v>
      </c>
      <c r="F11" s="30">
        <v>261000</v>
      </c>
      <c r="G11" s="30">
        <v>234900</v>
      </c>
      <c r="H11" s="9">
        <f t="shared" si="0"/>
        <v>-26100</v>
      </c>
    </row>
    <row r="12" spans="1:8" ht="15.75">
      <c r="A12" s="7">
        <v>3639</v>
      </c>
      <c r="B12" s="7">
        <v>2111</v>
      </c>
      <c r="C12" s="5"/>
      <c r="D12" s="5"/>
      <c r="E12" s="8" t="s">
        <v>153</v>
      </c>
      <c r="F12" s="30">
        <v>0</v>
      </c>
      <c r="G12" s="30">
        <v>2528</v>
      </c>
      <c r="H12" s="9">
        <f t="shared" si="0"/>
        <v>2528</v>
      </c>
    </row>
    <row r="13" spans="1:8" ht="15.75">
      <c r="A13" s="3"/>
      <c r="B13" s="3"/>
      <c r="C13" s="3"/>
      <c r="D13" s="3"/>
      <c r="E13" s="11"/>
      <c r="F13" s="12">
        <v>26006200.87</v>
      </c>
      <c r="G13" s="12">
        <f>F13+H13</f>
        <v>25894977.8</v>
      </c>
      <c r="H13" s="13">
        <f>SUM(H5:H12)</f>
        <v>-111223.06999999995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-3858927.7</v>
      </c>
      <c r="H14" s="18"/>
    </row>
    <row r="15" spans="1:8" ht="15.75">
      <c r="A15" s="1" t="s">
        <v>9</v>
      </c>
      <c r="B15" s="3"/>
      <c r="C15" s="3"/>
      <c r="D15" s="3"/>
      <c r="E15" s="4"/>
      <c r="F15" s="88"/>
      <c r="G15" s="88"/>
      <c r="H15" s="89"/>
    </row>
    <row r="16" spans="1:8" ht="15.75">
      <c r="A16" s="3"/>
      <c r="B16" s="3"/>
      <c r="C16" s="3"/>
      <c r="D16" s="3"/>
      <c r="E16" s="90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2219</v>
      </c>
      <c r="B18" s="7">
        <v>6121</v>
      </c>
      <c r="C18" s="7"/>
      <c r="D18" s="7"/>
      <c r="E18" s="7" t="s">
        <v>154</v>
      </c>
      <c r="F18" s="97">
        <v>1000000</v>
      </c>
      <c r="G18" s="97">
        <v>1022000</v>
      </c>
      <c r="H18" s="97">
        <f>G18-F18</f>
        <v>22000</v>
      </c>
    </row>
    <row r="19" spans="1:8" ht="15.75">
      <c r="A19" s="7">
        <v>3319</v>
      </c>
      <c r="B19" s="7">
        <v>5021</v>
      </c>
      <c r="C19" s="7"/>
      <c r="D19" s="7"/>
      <c r="E19" s="7" t="s">
        <v>155</v>
      </c>
      <c r="F19" s="97">
        <v>7000</v>
      </c>
      <c r="G19" s="97">
        <v>8050</v>
      </c>
      <c r="H19" s="97">
        <f>G19-F19</f>
        <v>1050</v>
      </c>
    </row>
    <row r="20" spans="1:8" ht="15.75">
      <c r="A20" s="7">
        <v>3745</v>
      </c>
      <c r="B20" s="7"/>
      <c r="C20" s="7">
        <v>13013</v>
      </c>
      <c r="D20" s="7"/>
      <c r="E20" s="7" t="s">
        <v>160</v>
      </c>
      <c r="F20" s="97">
        <v>120000</v>
      </c>
      <c r="G20" s="97">
        <v>115600</v>
      </c>
      <c r="H20" s="97">
        <f>G20-F20</f>
        <v>-4400</v>
      </c>
    </row>
    <row r="21" spans="1:8" ht="15.75">
      <c r="A21" s="7">
        <v>6112</v>
      </c>
      <c r="B21" s="7"/>
      <c r="C21" s="7"/>
      <c r="D21" s="7"/>
      <c r="E21" s="7" t="s">
        <v>156</v>
      </c>
      <c r="F21" s="97">
        <v>1135000</v>
      </c>
      <c r="G21" s="97">
        <v>1150000</v>
      </c>
      <c r="H21" s="97">
        <f>G21-F21</f>
        <v>15000</v>
      </c>
    </row>
    <row r="22" spans="1:8" ht="15.75">
      <c r="A22" s="7">
        <v>6115</v>
      </c>
      <c r="B22" s="7"/>
      <c r="C22" s="7">
        <v>98193</v>
      </c>
      <c r="D22" s="7"/>
      <c r="E22" s="7" t="s">
        <v>159</v>
      </c>
      <c r="F22" s="97">
        <v>47000</v>
      </c>
      <c r="G22" s="97">
        <v>31308</v>
      </c>
      <c r="H22" s="97">
        <f>G22-F22</f>
        <v>-15692</v>
      </c>
    </row>
    <row r="23" spans="1:8" ht="15.75">
      <c r="A23" s="5"/>
      <c r="B23" s="5"/>
      <c r="C23" s="5"/>
      <c r="D23" s="5"/>
      <c r="E23" s="5"/>
      <c r="F23" s="6"/>
      <c r="G23" s="6"/>
      <c r="H23" s="6"/>
    </row>
    <row r="24" spans="1:8" ht="15.75">
      <c r="A24" s="7"/>
      <c r="B24" s="7"/>
      <c r="C24" s="5"/>
      <c r="D24" s="5"/>
      <c r="E24" s="8"/>
      <c r="F24" s="9"/>
      <c r="G24" s="9"/>
      <c r="H24" s="9"/>
    </row>
    <row r="25" spans="1:8" ht="15.75">
      <c r="A25" s="3"/>
      <c r="B25" s="3"/>
      <c r="C25" s="3"/>
      <c r="D25" s="3"/>
      <c r="E25" s="11" t="s">
        <v>12</v>
      </c>
      <c r="F25" s="12">
        <v>22018092.1</v>
      </c>
      <c r="G25" s="12">
        <f>F25+H25</f>
        <v>22036050.1</v>
      </c>
      <c r="H25" s="13">
        <f>SUM(H18:H24)</f>
        <v>17958</v>
      </c>
    </row>
    <row r="26" spans="1:8" ht="15.75">
      <c r="A26" s="3"/>
      <c r="B26" s="3"/>
      <c r="C26" s="3"/>
      <c r="D26" s="3"/>
      <c r="E26" s="3"/>
      <c r="F26" s="92"/>
      <c r="G26" s="92"/>
      <c r="H26" s="88"/>
    </row>
    <row r="27" spans="1:8" ht="15.75">
      <c r="A27" s="3" t="s">
        <v>163</v>
      </c>
      <c r="B27" s="3"/>
      <c r="C27" s="3"/>
      <c r="D27" s="3"/>
      <c r="E27" s="3"/>
      <c r="F27" s="92"/>
      <c r="G27" s="92"/>
      <c r="H27" s="88"/>
    </row>
    <row r="28" spans="1:8" ht="15.75">
      <c r="A28" s="3"/>
      <c r="B28" s="3"/>
      <c r="C28" s="3"/>
      <c r="D28" s="3"/>
      <c r="E28" s="3"/>
      <c r="F28" s="3"/>
      <c r="G28" s="3"/>
      <c r="H28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93" t="s">
        <v>68</v>
      </c>
      <c r="C1" s="62" t="s">
        <v>86</v>
      </c>
      <c r="D1" s="96" t="s">
        <v>69</v>
      </c>
      <c r="E1" s="62" t="s">
        <v>72</v>
      </c>
      <c r="F1" s="62" t="s">
        <v>70</v>
      </c>
    </row>
    <row r="2" spans="1:5" ht="15">
      <c r="A2">
        <v>1</v>
      </c>
      <c r="B2" s="61">
        <v>21800000</v>
      </c>
      <c r="C2" s="63">
        <v>21400000</v>
      </c>
      <c r="D2" s="61">
        <v>21800000</v>
      </c>
      <c r="E2" s="61">
        <f>D2-C2</f>
        <v>400000</v>
      </c>
    </row>
    <row r="3" spans="1:6" ht="15">
      <c r="A3">
        <v>2</v>
      </c>
      <c r="B3" s="61">
        <v>22028704.77</v>
      </c>
      <c r="C3" s="63">
        <v>21800000</v>
      </c>
      <c r="D3" s="61">
        <v>21876446</v>
      </c>
      <c r="E3" s="61">
        <f aca="true" t="shared" si="0" ref="E3:E8">D3-C3</f>
        <v>76446</v>
      </c>
      <c r="F3" s="61">
        <v>-152258.77</v>
      </c>
    </row>
    <row r="4" spans="1:6" ht="15">
      <c r="A4">
        <v>3</v>
      </c>
      <c r="B4" s="61">
        <v>22521567.77</v>
      </c>
      <c r="C4" s="63">
        <v>21876446</v>
      </c>
      <c r="D4" s="61">
        <v>22369309</v>
      </c>
      <c r="E4" s="61">
        <f t="shared" si="0"/>
        <v>492863</v>
      </c>
      <c r="F4" s="61">
        <v>-152258.77</v>
      </c>
    </row>
    <row r="5" spans="1:6" ht="15">
      <c r="A5">
        <v>4</v>
      </c>
      <c r="B5" s="61">
        <v>22650850.87</v>
      </c>
      <c r="C5" s="63">
        <v>22369309</v>
      </c>
      <c r="D5" s="61">
        <v>22498592.1</v>
      </c>
      <c r="E5" s="61">
        <f t="shared" si="0"/>
        <v>129283.10000000149</v>
      </c>
      <c r="F5" s="61">
        <v>-152258.77</v>
      </c>
    </row>
    <row r="6" spans="1:6" ht="15">
      <c r="A6">
        <v>5</v>
      </c>
      <c r="B6" s="61">
        <v>22650850.87</v>
      </c>
      <c r="C6" s="63">
        <v>22498592.1</v>
      </c>
      <c r="D6" s="61">
        <v>21668592.1</v>
      </c>
      <c r="E6" s="61">
        <f t="shared" si="0"/>
        <v>-830000</v>
      </c>
      <c r="F6" s="61">
        <f>F5+E6</f>
        <v>-982258.77</v>
      </c>
    </row>
    <row r="7" spans="1:6" ht="15">
      <c r="A7">
        <v>6</v>
      </c>
      <c r="B7" s="61">
        <v>23724100.87</v>
      </c>
      <c r="C7" s="63">
        <v>21668592.1</v>
      </c>
      <c r="D7" s="61">
        <v>21718092.1</v>
      </c>
      <c r="E7" s="61">
        <f t="shared" si="0"/>
        <v>49500</v>
      </c>
      <c r="F7" s="61">
        <v>-2006008.77</v>
      </c>
    </row>
    <row r="8" spans="1:6" ht="15">
      <c r="A8">
        <v>7</v>
      </c>
      <c r="B8" s="61">
        <v>24008100.87</v>
      </c>
      <c r="C8" s="63">
        <v>21718092.1</v>
      </c>
      <c r="D8" s="61">
        <v>21718092.1</v>
      </c>
      <c r="E8" s="61">
        <f t="shared" si="0"/>
        <v>0</v>
      </c>
      <c r="F8" s="61">
        <v>-2290008.77</v>
      </c>
    </row>
    <row r="9" ht="15">
      <c r="E9" s="66">
        <f>SUM(E2:E8)</f>
        <v>318092.1000000015</v>
      </c>
    </row>
    <row r="10" spans="2:6" ht="15">
      <c r="B10" s="94">
        <v>21400000</v>
      </c>
      <c r="D10" s="95">
        <v>21400000</v>
      </c>
      <c r="F10" s="61">
        <v>0</v>
      </c>
    </row>
    <row r="11" spans="2:6" ht="15">
      <c r="B11" s="94">
        <v>24008100.87</v>
      </c>
      <c r="D11" s="95">
        <v>21718092.1</v>
      </c>
      <c r="F11" s="61">
        <v>-2290008.77</v>
      </c>
    </row>
    <row r="12" spans="2:6" ht="15">
      <c r="B12" s="65">
        <f>B10-B11</f>
        <v>-2608100.870000001</v>
      </c>
      <c r="C12" s="65"/>
      <c r="D12" s="65">
        <f>D10-D11</f>
        <v>-318092.1000000015</v>
      </c>
      <c r="E12" s="66">
        <f>SUM(B12-D12)</f>
        <v>-2290008.7699999996</v>
      </c>
      <c r="F12" s="66">
        <f>SUM(F10:F11)</f>
        <v>-2290008.77</v>
      </c>
    </row>
    <row r="13" ht="15"/>
    <row r="14" ht="15"/>
    <row r="15" ht="15">
      <c r="E15" s="6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L52" sqref="L52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9.7109375" style="110" customWidth="1"/>
    <col min="4" max="4" width="20.7109375" style="110" customWidth="1"/>
    <col min="5" max="5" width="20.57421875" style="111" customWidth="1"/>
    <col min="6" max="16384" width="9.140625" style="35" customWidth="1"/>
  </cols>
  <sheetData>
    <row r="1" spans="1:5" ht="15" customHeight="1">
      <c r="A1" s="31" t="s">
        <v>0</v>
      </c>
      <c r="B1" s="34"/>
      <c r="C1" s="98"/>
      <c r="D1" s="98"/>
      <c r="E1" s="99"/>
    </row>
    <row r="2" spans="1:5" ht="15" customHeight="1">
      <c r="A2" s="37" t="s">
        <v>1</v>
      </c>
      <c r="B2" s="37" t="s">
        <v>2</v>
      </c>
      <c r="C2" s="100" t="s">
        <v>161</v>
      </c>
      <c r="D2" s="100" t="s">
        <v>162</v>
      </c>
      <c r="E2" s="100" t="s">
        <v>8</v>
      </c>
    </row>
    <row r="3" spans="1:5" ht="15" customHeight="1">
      <c r="A3" s="37"/>
      <c r="B3" s="39"/>
      <c r="C3" s="101"/>
      <c r="D3" s="101"/>
      <c r="E3" s="102"/>
    </row>
    <row r="4" spans="1:5" ht="15" customHeight="1">
      <c r="A4" s="39"/>
      <c r="B4" s="39"/>
      <c r="C4" s="103"/>
      <c r="D4" s="103"/>
      <c r="E4" s="102"/>
    </row>
    <row r="5" spans="1:5" ht="15" customHeight="1">
      <c r="A5" s="31"/>
      <c r="B5" s="34"/>
      <c r="C5" s="98"/>
      <c r="D5" s="98"/>
      <c r="E5" s="104"/>
    </row>
    <row r="6" spans="1:5" ht="15" customHeight="1">
      <c r="A6" s="39">
        <v>1031</v>
      </c>
      <c r="B6" s="39">
        <v>5171</v>
      </c>
      <c r="C6" s="105">
        <v>0</v>
      </c>
      <c r="D6" s="105">
        <v>71000</v>
      </c>
      <c r="E6" s="102">
        <f>D6-C6</f>
        <v>71000</v>
      </c>
    </row>
    <row r="7" spans="1:5" ht="15" customHeight="1">
      <c r="A7" s="39">
        <v>1036</v>
      </c>
      <c r="B7" s="39">
        <v>5011</v>
      </c>
      <c r="C7" s="105">
        <v>375000</v>
      </c>
      <c r="D7" s="105">
        <v>383491</v>
      </c>
      <c r="E7" s="102">
        <f aca="true" t="shared" si="0" ref="E7:E63">D7-C7</f>
        <v>8491</v>
      </c>
    </row>
    <row r="8" spans="1:5" ht="15" customHeight="1">
      <c r="A8" s="39">
        <v>1036</v>
      </c>
      <c r="B8" s="39">
        <v>5021</v>
      </c>
      <c r="C8" s="105">
        <v>0</v>
      </c>
      <c r="D8" s="105">
        <v>901</v>
      </c>
      <c r="E8" s="102">
        <f t="shared" si="0"/>
        <v>901</v>
      </c>
    </row>
    <row r="9" spans="1:5" ht="15" customHeight="1">
      <c r="A9" s="39">
        <v>1036</v>
      </c>
      <c r="B9" s="39">
        <v>5031</v>
      </c>
      <c r="C9" s="105">
        <v>95000</v>
      </c>
      <c r="D9" s="105">
        <v>95641</v>
      </c>
      <c r="E9" s="102">
        <f t="shared" si="0"/>
        <v>641</v>
      </c>
    </row>
    <row r="10" spans="1:5" ht="15" customHeight="1">
      <c r="A10" s="39"/>
      <c r="B10" s="39">
        <v>5032</v>
      </c>
      <c r="C10" s="105">
        <v>34000</v>
      </c>
      <c r="D10" s="105">
        <v>34715</v>
      </c>
      <c r="E10" s="102">
        <f t="shared" si="0"/>
        <v>715</v>
      </c>
    </row>
    <row r="11" spans="1:5" ht="15" customHeight="1">
      <c r="A11" s="39"/>
      <c r="B11" s="39">
        <v>5139</v>
      </c>
      <c r="C11" s="105">
        <v>2000</v>
      </c>
      <c r="D11" s="105">
        <v>13829</v>
      </c>
      <c r="E11" s="102">
        <f t="shared" si="0"/>
        <v>11829</v>
      </c>
    </row>
    <row r="12" spans="1:5" ht="15" customHeight="1">
      <c r="A12" s="39"/>
      <c r="B12" s="39">
        <v>5173</v>
      </c>
      <c r="C12" s="105">
        <v>1000</v>
      </c>
      <c r="D12" s="105">
        <v>2200</v>
      </c>
      <c r="E12" s="102">
        <f t="shared" si="0"/>
        <v>1200</v>
      </c>
    </row>
    <row r="13" spans="1:5" ht="15" customHeight="1">
      <c r="A13" s="39"/>
      <c r="B13" s="39">
        <v>5132</v>
      </c>
      <c r="C13" s="105">
        <v>5000</v>
      </c>
      <c r="D13" s="105">
        <v>1560</v>
      </c>
      <c r="E13" s="102">
        <f t="shared" si="0"/>
        <v>-3440</v>
      </c>
    </row>
    <row r="14" spans="1:5" ht="15" customHeight="1">
      <c r="A14" s="39"/>
      <c r="B14" s="39">
        <v>5137</v>
      </c>
      <c r="C14" s="105">
        <v>10000</v>
      </c>
      <c r="D14" s="105">
        <v>0</v>
      </c>
      <c r="E14" s="102">
        <f t="shared" si="0"/>
        <v>-10000</v>
      </c>
    </row>
    <row r="15" spans="1:5" ht="15" customHeight="1">
      <c r="A15" s="39"/>
      <c r="B15" s="39">
        <v>5169</v>
      </c>
      <c r="C15" s="105">
        <v>21500</v>
      </c>
      <c r="D15" s="105">
        <v>17555</v>
      </c>
      <c r="E15" s="102">
        <f t="shared" si="0"/>
        <v>-3945</v>
      </c>
    </row>
    <row r="16" spans="1:5" ht="15" customHeight="1">
      <c r="A16" s="39"/>
      <c r="B16" s="39">
        <v>5171</v>
      </c>
      <c r="C16" s="105">
        <v>50000</v>
      </c>
      <c r="D16" s="105">
        <v>48200</v>
      </c>
      <c r="E16" s="102">
        <f t="shared" si="0"/>
        <v>-1800</v>
      </c>
    </row>
    <row r="17" spans="1:5" ht="15" customHeight="1">
      <c r="A17" s="39"/>
      <c r="B17" s="39">
        <v>5156</v>
      </c>
      <c r="C17" s="105">
        <v>30000</v>
      </c>
      <c r="D17" s="105">
        <v>25530</v>
      </c>
      <c r="E17" s="102">
        <f t="shared" si="0"/>
        <v>-4470</v>
      </c>
    </row>
    <row r="18" spans="1:5" ht="15" customHeight="1">
      <c r="A18" s="39"/>
      <c r="B18" s="39">
        <v>5162</v>
      </c>
      <c r="C18" s="105">
        <v>6500</v>
      </c>
      <c r="D18" s="105">
        <v>6378</v>
      </c>
      <c r="E18" s="102">
        <f t="shared" si="0"/>
        <v>-122</v>
      </c>
    </row>
    <row r="19" spans="1:5" ht="15" customHeight="1">
      <c r="A19" s="39">
        <v>1037</v>
      </c>
      <c r="B19" s="39">
        <v>5169</v>
      </c>
      <c r="C19" s="105">
        <v>100000</v>
      </c>
      <c r="D19" s="105">
        <v>130800</v>
      </c>
      <c r="E19" s="102">
        <f t="shared" si="0"/>
        <v>30800</v>
      </c>
    </row>
    <row r="20" spans="1:5" ht="15" customHeight="1">
      <c r="A20" s="39">
        <v>1037</v>
      </c>
      <c r="B20" s="39">
        <v>5139</v>
      </c>
      <c r="C20" s="105">
        <v>400000</v>
      </c>
      <c r="D20" s="105">
        <v>369200</v>
      </c>
      <c r="E20" s="102">
        <f t="shared" si="0"/>
        <v>-30800</v>
      </c>
    </row>
    <row r="21" spans="1:5" ht="15" customHeight="1">
      <c r="A21" s="39">
        <v>3314</v>
      </c>
      <c r="B21" s="39">
        <v>5137</v>
      </c>
      <c r="C21" s="105">
        <v>0</v>
      </c>
      <c r="D21" s="105">
        <v>1566</v>
      </c>
      <c r="E21" s="102">
        <f t="shared" si="0"/>
        <v>1566</v>
      </c>
    </row>
    <row r="22" spans="1:5" ht="15" customHeight="1">
      <c r="A22" s="39"/>
      <c r="B22" s="39">
        <v>5139</v>
      </c>
      <c r="C22" s="105">
        <v>2000</v>
      </c>
      <c r="D22" s="106">
        <v>2133</v>
      </c>
      <c r="E22" s="102">
        <f t="shared" si="0"/>
        <v>133</v>
      </c>
    </row>
    <row r="23" spans="1:5" ht="15" customHeight="1">
      <c r="A23" s="39"/>
      <c r="B23" s="39">
        <v>5021</v>
      </c>
      <c r="C23" s="105">
        <v>10000</v>
      </c>
      <c r="D23" s="106">
        <v>8301</v>
      </c>
      <c r="E23" s="102">
        <f t="shared" si="0"/>
        <v>-1699</v>
      </c>
    </row>
    <row r="24" spans="1:5" ht="15" customHeight="1">
      <c r="A24" s="39">
        <v>3399</v>
      </c>
      <c r="B24" s="39">
        <v>5492</v>
      </c>
      <c r="C24" s="105">
        <v>28000</v>
      </c>
      <c r="D24" s="106">
        <v>30300</v>
      </c>
      <c r="E24" s="102">
        <f t="shared" si="0"/>
        <v>2300</v>
      </c>
    </row>
    <row r="25" spans="1:5" ht="15" customHeight="1">
      <c r="A25" s="39"/>
      <c r="B25" s="39">
        <v>5121</v>
      </c>
      <c r="C25" s="105">
        <v>10000</v>
      </c>
      <c r="D25" s="106">
        <v>7700</v>
      </c>
      <c r="E25" s="102">
        <f t="shared" si="0"/>
        <v>-2300</v>
      </c>
    </row>
    <row r="26" spans="1:5" ht="15" customHeight="1">
      <c r="A26" s="39">
        <v>3412</v>
      </c>
      <c r="B26" s="39">
        <v>5139</v>
      </c>
      <c r="C26" s="105">
        <v>0</v>
      </c>
      <c r="D26" s="106">
        <v>8000</v>
      </c>
      <c r="E26" s="102">
        <f t="shared" si="0"/>
        <v>8000</v>
      </c>
    </row>
    <row r="27" spans="1:5" ht="15" customHeight="1">
      <c r="A27" s="39"/>
      <c r="B27" s="39">
        <v>5137</v>
      </c>
      <c r="C27" s="105">
        <v>10000</v>
      </c>
      <c r="D27" s="106">
        <v>2000</v>
      </c>
      <c r="E27" s="102">
        <f t="shared" si="0"/>
        <v>-8000</v>
      </c>
    </row>
    <row r="28" spans="1:5" ht="15" customHeight="1">
      <c r="A28" s="39"/>
      <c r="B28" s="39">
        <v>5154</v>
      </c>
      <c r="C28" s="105">
        <v>25000</v>
      </c>
      <c r="D28" s="106">
        <v>32400</v>
      </c>
      <c r="E28" s="102">
        <f t="shared" si="0"/>
        <v>7400</v>
      </c>
    </row>
    <row r="29" spans="1:5" ht="15" customHeight="1">
      <c r="A29" s="39"/>
      <c r="B29" s="39">
        <v>5153</v>
      </c>
      <c r="C29" s="105">
        <v>70000</v>
      </c>
      <c r="D29" s="106">
        <v>62600</v>
      </c>
      <c r="E29" s="102">
        <f t="shared" si="0"/>
        <v>-7400</v>
      </c>
    </row>
    <row r="30" spans="1:5" ht="15" customHeight="1">
      <c r="A30" s="39"/>
      <c r="B30" s="39">
        <v>5171</v>
      </c>
      <c r="C30" s="105">
        <v>5000</v>
      </c>
      <c r="D30" s="105"/>
      <c r="E30" s="102">
        <f t="shared" si="0"/>
        <v>-5000</v>
      </c>
    </row>
    <row r="31" spans="1:5" ht="15" customHeight="1">
      <c r="A31" s="39"/>
      <c r="B31" s="39">
        <v>5169</v>
      </c>
      <c r="C31" s="105">
        <v>0</v>
      </c>
      <c r="D31" s="106">
        <v>5000</v>
      </c>
      <c r="E31" s="102">
        <f t="shared" si="0"/>
        <v>5000</v>
      </c>
    </row>
    <row r="32" spans="1:5" ht="15" customHeight="1">
      <c r="A32" s="39">
        <v>3631</v>
      </c>
      <c r="B32" s="39">
        <v>5154</v>
      </c>
      <c r="C32" s="105">
        <v>150000</v>
      </c>
      <c r="D32" s="106">
        <v>151000</v>
      </c>
      <c r="E32" s="102">
        <f t="shared" si="0"/>
        <v>1000</v>
      </c>
    </row>
    <row r="33" spans="1:5" ht="15" customHeight="1">
      <c r="A33" s="39"/>
      <c r="B33" s="39">
        <v>6121</v>
      </c>
      <c r="C33" s="105">
        <v>150000</v>
      </c>
      <c r="D33" s="106">
        <v>197000</v>
      </c>
      <c r="E33" s="102">
        <f t="shared" si="0"/>
        <v>47000</v>
      </c>
    </row>
    <row r="34" spans="1:5" ht="15" customHeight="1">
      <c r="A34" s="39"/>
      <c r="B34" s="39">
        <v>5171</v>
      </c>
      <c r="C34" s="105">
        <v>200000</v>
      </c>
      <c r="D34" s="106">
        <v>152000</v>
      </c>
      <c r="E34" s="102">
        <f t="shared" si="0"/>
        <v>-48000</v>
      </c>
    </row>
    <row r="35" spans="1:5" ht="15" customHeight="1">
      <c r="A35" s="39">
        <v>3639</v>
      </c>
      <c r="B35" s="39">
        <v>5132</v>
      </c>
      <c r="C35" s="105">
        <v>1000</v>
      </c>
      <c r="D35" s="106">
        <v>2700</v>
      </c>
      <c r="E35" s="102">
        <f t="shared" si="0"/>
        <v>1700</v>
      </c>
    </row>
    <row r="36" spans="1:5" ht="15" customHeight="1">
      <c r="A36" s="39"/>
      <c r="B36" s="39">
        <v>5169</v>
      </c>
      <c r="C36" s="105">
        <v>30000</v>
      </c>
      <c r="D36" s="106">
        <v>40000</v>
      </c>
      <c r="E36" s="102">
        <f t="shared" si="0"/>
        <v>10000</v>
      </c>
    </row>
    <row r="37" spans="1:5" ht="15" customHeight="1">
      <c r="A37" s="39"/>
      <c r="B37" s="39">
        <v>5171</v>
      </c>
      <c r="C37" s="105">
        <v>15000</v>
      </c>
      <c r="D37" s="106">
        <v>42000</v>
      </c>
      <c r="E37" s="102">
        <f t="shared" si="0"/>
        <v>27000</v>
      </c>
    </row>
    <row r="38" spans="1:5" ht="15" customHeight="1">
      <c r="A38" s="39"/>
      <c r="B38" s="39">
        <v>5175</v>
      </c>
      <c r="C38" s="105">
        <v>0</v>
      </c>
      <c r="D38" s="106">
        <v>100</v>
      </c>
      <c r="E38" s="102">
        <f t="shared" si="0"/>
        <v>100</v>
      </c>
    </row>
    <row r="39" spans="1:5" ht="15" customHeight="1">
      <c r="A39" s="39"/>
      <c r="B39" s="39">
        <v>5361</v>
      </c>
      <c r="C39" s="105">
        <v>2000</v>
      </c>
      <c r="D39" s="106">
        <v>4000</v>
      </c>
      <c r="E39" s="102">
        <f t="shared" si="0"/>
        <v>2000</v>
      </c>
    </row>
    <row r="40" spans="1:5" ht="15" customHeight="1">
      <c r="A40" s="39"/>
      <c r="B40" s="39">
        <v>6130</v>
      </c>
      <c r="C40" s="105">
        <v>100000</v>
      </c>
      <c r="D40" s="106">
        <v>59200</v>
      </c>
      <c r="E40" s="102">
        <f t="shared" si="0"/>
        <v>-40800</v>
      </c>
    </row>
    <row r="41" spans="1:5" ht="15" customHeight="1">
      <c r="A41" s="39">
        <v>3722</v>
      </c>
      <c r="B41" s="39">
        <v>6349</v>
      </c>
      <c r="C41" s="105">
        <v>0</v>
      </c>
      <c r="D41" s="106">
        <v>30000</v>
      </c>
      <c r="E41" s="102">
        <f t="shared" si="0"/>
        <v>30000</v>
      </c>
    </row>
    <row r="42" spans="1:5" ht="15" customHeight="1">
      <c r="A42" s="39"/>
      <c r="B42" s="39">
        <v>5169</v>
      </c>
      <c r="C42" s="105">
        <v>975000</v>
      </c>
      <c r="D42" s="106">
        <v>945000</v>
      </c>
      <c r="E42" s="107">
        <f t="shared" si="0"/>
        <v>-30000</v>
      </c>
    </row>
    <row r="43" spans="1:5" ht="15" customHeight="1">
      <c r="A43" s="39">
        <v>3726</v>
      </c>
      <c r="B43" s="39">
        <v>5171</v>
      </c>
      <c r="C43" s="105">
        <v>25000</v>
      </c>
      <c r="D43" s="106">
        <v>0</v>
      </c>
      <c r="E43" s="107">
        <f t="shared" si="0"/>
        <v>-25000</v>
      </c>
    </row>
    <row r="44" spans="1:5" ht="15" customHeight="1">
      <c r="A44" s="39"/>
      <c r="B44" s="39">
        <v>5169</v>
      </c>
      <c r="C44" s="105">
        <v>50000</v>
      </c>
      <c r="D44" s="106">
        <v>75000</v>
      </c>
      <c r="E44" s="107">
        <f t="shared" si="0"/>
        <v>25000</v>
      </c>
    </row>
    <row r="45" spans="1:5" ht="15" customHeight="1">
      <c r="A45" s="39">
        <v>3745</v>
      </c>
      <c r="B45" s="39">
        <v>5132</v>
      </c>
      <c r="C45" s="105">
        <v>0</v>
      </c>
      <c r="D45" s="106">
        <v>4000</v>
      </c>
      <c r="E45" s="107">
        <f t="shared" si="0"/>
        <v>4000</v>
      </c>
    </row>
    <row r="46" spans="1:5" ht="15" customHeight="1">
      <c r="A46" s="39"/>
      <c r="B46" s="39">
        <v>5170</v>
      </c>
      <c r="C46" s="105">
        <v>20000</v>
      </c>
      <c r="D46" s="106">
        <v>30500</v>
      </c>
      <c r="E46" s="107">
        <f t="shared" si="0"/>
        <v>10500</v>
      </c>
    </row>
    <row r="47" spans="1:5" ht="15" customHeight="1">
      <c r="A47" s="39"/>
      <c r="B47" s="39">
        <v>5169</v>
      </c>
      <c r="C47" s="105">
        <v>40000</v>
      </c>
      <c r="D47" s="106">
        <v>25500</v>
      </c>
      <c r="E47" s="107">
        <f t="shared" si="0"/>
        <v>-14500</v>
      </c>
    </row>
    <row r="48" spans="1:5" ht="15" customHeight="1">
      <c r="A48" s="39">
        <v>6171</v>
      </c>
      <c r="B48" s="39">
        <v>5011</v>
      </c>
      <c r="C48" s="105">
        <v>740000</v>
      </c>
      <c r="D48" s="106">
        <v>757050</v>
      </c>
      <c r="E48" s="107">
        <f t="shared" si="0"/>
        <v>17050</v>
      </c>
    </row>
    <row r="49" spans="1:5" ht="15" customHeight="1">
      <c r="A49" s="39"/>
      <c r="B49" s="39">
        <v>5031</v>
      </c>
      <c r="C49" s="105">
        <v>185000</v>
      </c>
      <c r="D49" s="106">
        <v>190500</v>
      </c>
      <c r="E49" s="107">
        <f t="shared" si="0"/>
        <v>5500</v>
      </c>
    </row>
    <row r="50" spans="1:5" ht="15" customHeight="1">
      <c r="A50" s="39"/>
      <c r="B50" s="39">
        <v>5032</v>
      </c>
      <c r="C50" s="105">
        <v>66000</v>
      </c>
      <c r="D50" s="106">
        <v>70000</v>
      </c>
      <c r="E50" s="107">
        <f t="shared" si="0"/>
        <v>4000</v>
      </c>
    </row>
    <row r="51" spans="1:5" ht="15" customHeight="1">
      <c r="A51" s="39"/>
      <c r="B51" s="39">
        <v>5153</v>
      </c>
      <c r="C51" s="105">
        <v>40000</v>
      </c>
      <c r="D51" s="106">
        <v>22000</v>
      </c>
      <c r="E51" s="107">
        <f t="shared" si="0"/>
        <v>-18000</v>
      </c>
    </row>
    <row r="52" spans="1:5" ht="15" customHeight="1">
      <c r="A52" s="39"/>
      <c r="B52" s="39">
        <v>5161</v>
      </c>
      <c r="C52" s="105">
        <v>10000</v>
      </c>
      <c r="D52" s="106">
        <v>12300</v>
      </c>
      <c r="E52" s="107">
        <f t="shared" si="0"/>
        <v>2300</v>
      </c>
    </row>
    <row r="53" spans="1:5" ht="15" customHeight="1">
      <c r="A53" s="39"/>
      <c r="B53" s="39">
        <v>5164</v>
      </c>
      <c r="C53" s="105">
        <v>25000</v>
      </c>
      <c r="D53" s="106">
        <v>26600</v>
      </c>
      <c r="E53" s="107">
        <f t="shared" si="0"/>
        <v>1600</v>
      </c>
    </row>
    <row r="54" spans="1:5" ht="15" customHeight="1">
      <c r="A54" s="39"/>
      <c r="B54" s="39">
        <v>5166</v>
      </c>
      <c r="C54" s="105">
        <v>45000</v>
      </c>
      <c r="D54" s="106">
        <v>37500</v>
      </c>
      <c r="E54" s="107">
        <f t="shared" si="0"/>
        <v>-7500</v>
      </c>
    </row>
    <row r="55" spans="1:5" ht="15" customHeight="1">
      <c r="A55" s="39"/>
      <c r="B55" s="39">
        <v>5169</v>
      </c>
      <c r="C55" s="105">
        <v>40000</v>
      </c>
      <c r="D55" s="106">
        <v>59200</v>
      </c>
      <c r="E55" s="107">
        <f t="shared" si="0"/>
        <v>19200</v>
      </c>
    </row>
    <row r="56" spans="1:5" ht="15" customHeight="1">
      <c r="A56" s="39"/>
      <c r="B56" s="39">
        <v>5169</v>
      </c>
      <c r="C56" s="105">
        <v>63000</v>
      </c>
      <c r="D56" s="106">
        <v>53500</v>
      </c>
      <c r="E56" s="107">
        <f t="shared" si="0"/>
        <v>-9500</v>
      </c>
    </row>
    <row r="57" spans="1:5" ht="15" customHeight="1">
      <c r="A57" s="39"/>
      <c r="B57" s="39">
        <v>5171</v>
      </c>
      <c r="C57" s="105">
        <v>5000</v>
      </c>
      <c r="D57" s="106">
        <v>0</v>
      </c>
      <c r="E57" s="107">
        <f t="shared" si="0"/>
        <v>-5000</v>
      </c>
    </row>
    <row r="58" spans="1:5" ht="15" customHeight="1">
      <c r="A58" s="39"/>
      <c r="B58" s="39">
        <v>5172</v>
      </c>
      <c r="C58" s="105">
        <v>5000</v>
      </c>
      <c r="D58" s="106">
        <v>14000</v>
      </c>
      <c r="E58" s="107">
        <f t="shared" si="0"/>
        <v>9000</v>
      </c>
    </row>
    <row r="59" spans="1:5" ht="15" customHeight="1">
      <c r="A59" s="39"/>
      <c r="B59" s="39">
        <v>5173</v>
      </c>
      <c r="C59" s="105">
        <v>40000</v>
      </c>
      <c r="D59" s="106">
        <v>28500</v>
      </c>
      <c r="E59" s="107">
        <f t="shared" si="0"/>
        <v>-11500</v>
      </c>
    </row>
    <row r="60" spans="1:5" ht="15" customHeight="1">
      <c r="A60" s="39"/>
      <c r="B60" s="39">
        <v>5175</v>
      </c>
      <c r="C60" s="105">
        <v>8000</v>
      </c>
      <c r="D60" s="106">
        <v>2000</v>
      </c>
      <c r="E60" s="107">
        <f t="shared" si="0"/>
        <v>-6000</v>
      </c>
    </row>
    <row r="61" spans="1:5" ht="15" customHeight="1">
      <c r="A61" s="39"/>
      <c r="B61" s="39">
        <v>5179</v>
      </c>
      <c r="C61" s="105">
        <v>0</v>
      </c>
      <c r="D61" s="106">
        <v>1100</v>
      </c>
      <c r="E61" s="107">
        <f t="shared" si="0"/>
        <v>1100</v>
      </c>
    </row>
    <row r="62" spans="1:5" ht="15" customHeight="1">
      <c r="A62" s="39"/>
      <c r="B62" s="39">
        <v>5362</v>
      </c>
      <c r="C62" s="105">
        <v>2000</v>
      </c>
      <c r="D62" s="106">
        <v>2100</v>
      </c>
      <c r="E62" s="108">
        <f t="shared" si="0"/>
        <v>100</v>
      </c>
    </row>
    <row r="63" spans="1:5" ht="15" customHeight="1">
      <c r="A63" s="39"/>
      <c r="B63" s="39">
        <v>5321</v>
      </c>
      <c r="C63" s="105">
        <v>15000</v>
      </c>
      <c r="D63" s="106">
        <v>12650</v>
      </c>
      <c r="E63" s="108">
        <f t="shared" si="0"/>
        <v>-2350</v>
      </c>
    </row>
    <row r="64" spans="1:5" ht="15" customHeight="1">
      <c r="A64" s="34"/>
      <c r="B64" s="34"/>
      <c r="C64" s="98" t="s">
        <v>90</v>
      </c>
      <c r="D64" s="98"/>
      <c r="E64" s="109"/>
    </row>
    <row r="65" spans="1:5" ht="15" customHeight="1">
      <c r="A65" s="34"/>
      <c r="B65" s="34"/>
      <c r="C65" s="98" t="s">
        <v>87</v>
      </c>
      <c r="D65" s="98"/>
      <c r="E65" s="109"/>
    </row>
    <row r="66" spans="1:5" ht="15" customHeight="1">
      <c r="A66" s="34"/>
      <c r="B66" s="34"/>
      <c r="C66" s="98" t="s">
        <v>88</v>
      </c>
      <c r="D66" s="98"/>
      <c r="E66" s="99"/>
    </row>
    <row r="67" spans="1:5" ht="15" customHeight="1">
      <c r="A67" s="34"/>
      <c r="B67" s="34"/>
      <c r="C67" s="98" t="s">
        <v>89</v>
      </c>
      <c r="D67" s="98"/>
      <c r="E67" s="99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170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92</v>
      </c>
      <c r="F5" s="9">
        <v>5790000</v>
      </c>
      <c r="G5" s="9">
        <v>6190000</v>
      </c>
      <c r="H5" s="9">
        <f>G5-F5</f>
        <v>400000</v>
      </c>
    </row>
    <row r="6" spans="1:8" ht="15.75">
      <c r="A6" s="5"/>
      <c r="B6" s="7">
        <v>4116</v>
      </c>
      <c r="C6" s="5">
        <v>103533063</v>
      </c>
      <c r="D6" s="112">
        <v>0.85</v>
      </c>
      <c r="E6" s="29" t="s">
        <v>169</v>
      </c>
      <c r="F6" s="30">
        <v>0</v>
      </c>
      <c r="G6" s="30">
        <v>553545.49</v>
      </c>
      <c r="H6" s="30">
        <v>553545.49</v>
      </c>
    </row>
    <row r="7" spans="1:8" ht="15.75">
      <c r="A7" s="5"/>
      <c r="B7" s="7"/>
      <c r="C7" s="5">
        <v>103133063</v>
      </c>
      <c r="D7" s="112">
        <v>0.15</v>
      </c>
      <c r="E7" s="29"/>
      <c r="F7" s="30"/>
      <c r="G7" s="30">
        <v>97684.51</v>
      </c>
      <c r="H7" s="30">
        <v>97684.51</v>
      </c>
    </row>
    <row r="8" spans="1:8" ht="15.75">
      <c r="A8" s="5"/>
      <c r="B8" s="7"/>
      <c r="C8" s="5"/>
      <c r="D8" s="5"/>
      <c r="E8" s="29"/>
      <c r="F8" s="30"/>
      <c r="G8" s="30"/>
      <c r="H8" s="30"/>
    </row>
    <row r="9" spans="1:8" ht="15.75">
      <c r="A9" s="5"/>
      <c r="B9" s="7"/>
      <c r="C9" s="5"/>
      <c r="D9" s="5"/>
      <c r="E9" s="29"/>
      <c r="F9" s="30"/>
      <c r="G9" s="30"/>
      <c r="H9" s="30"/>
    </row>
    <row r="10" spans="1:8" ht="15.75">
      <c r="A10" s="75"/>
      <c r="B10" s="75"/>
      <c r="C10" s="75"/>
      <c r="D10" s="75"/>
      <c r="E10" s="79"/>
      <c r="F10" s="68">
        <v>14825304.38</v>
      </c>
      <c r="G10" s="68">
        <f>F10+H10</f>
        <v>15476534.38</v>
      </c>
      <c r="H10" s="69">
        <f>SUM(H6:H9)</f>
        <v>651230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12974695.62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3113</v>
      </c>
      <c r="B15" s="5">
        <v>5336</v>
      </c>
      <c r="C15" s="5">
        <v>103533063</v>
      </c>
      <c r="D15" s="112">
        <v>0.85</v>
      </c>
      <c r="E15" s="29" t="s">
        <v>169</v>
      </c>
      <c r="F15" s="30">
        <v>0</v>
      </c>
      <c r="G15" s="30">
        <v>553545.49</v>
      </c>
      <c r="H15" s="30">
        <v>553545.49</v>
      </c>
    </row>
    <row r="16" spans="1:8" ht="15.75">
      <c r="A16" s="5"/>
      <c r="B16" s="5"/>
      <c r="C16" s="5">
        <v>103133063</v>
      </c>
      <c r="D16" s="112">
        <v>0.15</v>
      </c>
      <c r="E16" s="29"/>
      <c r="F16" s="30"/>
      <c r="G16" s="30">
        <v>97684.51</v>
      </c>
      <c r="H16" s="30">
        <v>97684.51</v>
      </c>
    </row>
    <row r="17" spans="1:8" ht="15.75">
      <c r="A17" s="7"/>
      <c r="B17" s="7"/>
      <c r="C17" s="7"/>
      <c r="D17" s="7"/>
      <c r="E17" s="8"/>
      <c r="F17" s="25"/>
      <c r="G17" s="25"/>
      <c r="H17" s="25"/>
    </row>
    <row r="18" spans="1:8" ht="15.75">
      <c r="A18" s="3"/>
      <c r="B18" s="3"/>
      <c r="C18" s="3"/>
      <c r="D18" s="3"/>
      <c r="E18" s="67" t="s">
        <v>12</v>
      </c>
      <c r="F18" s="81">
        <v>27800000</v>
      </c>
      <c r="G18" s="81">
        <f>F18+H18</f>
        <v>28451230</v>
      </c>
      <c r="H18" s="81">
        <f>SUM(H15:H16)</f>
        <v>651230</v>
      </c>
    </row>
    <row r="19" spans="1:8" ht="15.75">
      <c r="A19" s="3" t="s">
        <v>168</v>
      </c>
      <c r="B19" s="3"/>
      <c r="C19" s="3"/>
      <c r="D19" s="3"/>
      <c r="E19" s="3"/>
      <c r="F19" s="26"/>
      <c r="G19" s="26"/>
      <c r="H19" s="15"/>
    </row>
    <row r="20" spans="1:8" ht="15.75">
      <c r="A20" s="3" t="s">
        <v>13</v>
      </c>
      <c r="B20" s="3"/>
      <c r="C20" s="3"/>
      <c r="D20" s="3"/>
      <c r="E20" s="3"/>
      <c r="F20" s="26"/>
      <c r="G20" s="26"/>
      <c r="H20" s="15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9" ht="15.75">
      <c r="A23" s="70"/>
      <c r="B23" s="70"/>
      <c r="C23" s="71"/>
      <c r="D23" s="71"/>
      <c r="E23" s="72"/>
      <c r="F23" s="73"/>
      <c r="G23" s="73"/>
      <c r="H23" s="73"/>
      <c r="I23" s="74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0"/>
      <c r="D31" s="70"/>
      <c r="E31" s="75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5"/>
      <c r="B33" s="75"/>
      <c r="C33" s="75"/>
      <c r="D33" s="75"/>
      <c r="E33" s="76"/>
      <c r="F33" s="77"/>
      <c r="G33" s="77"/>
      <c r="H33" s="78"/>
      <c r="I33" s="74"/>
    </row>
    <row r="34" spans="1:9" ht="15.75">
      <c r="A34" s="75"/>
      <c r="B34" s="75"/>
      <c r="C34" s="75"/>
      <c r="D34" s="75"/>
      <c r="E34" s="75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4" sqref="H14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94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29030</v>
      </c>
      <c r="D5" s="5"/>
      <c r="E5" s="8" t="s">
        <v>97</v>
      </c>
      <c r="F5" s="9">
        <v>196446</v>
      </c>
      <c r="G5" s="9">
        <v>689309</v>
      </c>
      <c r="H5" s="9">
        <f>G5-F5</f>
        <v>492863</v>
      </c>
    </row>
    <row r="6" spans="1:8" ht="15.75">
      <c r="A6" s="5"/>
      <c r="B6" s="7"/>
      <c r="C6" s="5"/>
      <c r="D6" s="5"/>
      <c r="E6" s="8" t="s">
        <v>95</v>
      </c>
      <c r="F6" s="30"/>
      <c r="G6" s="30"/>
      <c r="H6" s="30"/>
    </row>
    <row r="7" spans="1:8" ht="15.75">
      <c r="A7" s="75"/>
      <c r="B7" s="75"/>
      <c r="C7" s="75"/>
      <c r="D7" s="75"/>
      <c r="E7" s="79"/>
      <c r="F7" s="68">
        <v>22028704.77</v>
      </c>
      <c r="G7" s="68">
        <f>F7+H7</f>
        <v>22521567.77</v>
      </c>
      <c r="H7" s="69">
        <f>SUM(H5:H6)</f>
        <v>492863</v>
      </c>
    </row>
    <row r="8" spans="1:8" ht="15.75">
      <c r="A8" s="3"/>
      <c r="B8" s="3"/>
      <c r="C8" s="3"/>
      <c r="D8" s="3"/>
      <c r="E8" s="16" t="s">
        <v>15</v>
      </c>
      <c r="F8" s="9">
        <v>0</v>
      </c>
      <c r="G8" s="17">
        <v>-152258.77</v>
      </c>
      <c r="H8" s="18">
        <v>0</v>
      </c>
    </row>
    <row r="9" spans="1:8" ht="15.75">
      <c r="A9" s="1" t="s">
        <v>9</v>
      </c>
      <c r="B9" s="3"/>
      <c r="C9" s="3"/>
      <c r="D9" s="3"/>
      <c r="E9" s="14"/>
      <c r="F9" s="15"/>
      <c r="G9" s="15"/>
      <c r="H9" s="19"/>
    </row>
    <row r="10" spans="1:8" ht="15.75">
      <c r="A10" s="3"/>
      <c r="B10" s="3"/>
      <c r="C10" s="3"/>
      <c r="D10" s="3"/>
      <c r="E10" s="20"/>
      <c r="F10" s="21"/>
      <c r="G10" s="22"/>
      <c r="H10" s="23"/>
    </row>
    <row r="11" spans="1:8" ht="15.75">
      <c r="A11" s="5" t="s">
        <v>1</v>
      </c>
      <c r="B11" s="5" t="s">
        <v>2</v>
      </c>
      <c r="C11" s="5" t="s">
        <v>10</v>
      </c>
      <c r="D11" s="5"/>
      <c r="E11" s="5" t="s">
        <v>5</v>
      </c>
      <c r="F11" s="6" t="s">
        <v>6</v>
      </c>
      <c r="G11" s="6" t="s">
        <v>11</v>
      </c>
      <c r="H11" s="6" t="s">
        <v>8</v>
      </c>
    </row>
    <row r="12" spans="1:8" ht="15.75">
      <c r="A12" s="5">
        <v>1031</v>
      </c>
      <c r="B12" s="5"/>
      <c r="C12" s="5">
        <v>29030</v>
      </c>
      <c r="D12" s="5"/>
      <c r="E12" s="5" t="s">
        <v>93</v>
      </c>
      <c r="F12" s="80">
        <v>1321446</v>
      </c>
      <c r="G12" s="80">
        <f>F12+H12</f>
        <v>1814309</v>
      </c>
      <c r="H12" s="80">
        <v>492863</v>
      </c>
    </row>
    <row r="13" spans="1:8" ht="15.75">
      <c r="A13" s="5"/>
      <c r="B13" s="5"/>
      <c r="C13" s="5"/>
      <c r="D13" s="5"/>
      <c r="E13" s="82"/>
      <c r="F13" s="83"/>
      <c r="G13" s="83"/>
      <c r="H13" s="83"/>
    </row>
    <row r="14" spans="1:8" ht="15.75">
      <c r="A14" s="3"/>
      <c r="B14" s="3"/>
      <c r="C14" s="3"/>
      <c r="D14" s="3"/>
      <c r="E14" s="67" t="s">
        <v>12</v>
      </c>
      <c r="F14" s="81">
        <v>21876446</v>
      </c>
      <c r="G14" s="81">
        <f>F14+H14</f>
        <v>22369309</v>
      </c>
      <c r="H14" s="81">
        <f>SUM(H12)</f>
        <v>492863</v>
      </c>
    </row>
    <row r="15" spans="1:8" ht="15.75">
      <c r="A15" s="3" t="s">
        <v>96</v>
      </c>
      <c r="B15" s="3"/>
      <c r="C15" s="3"/>
      <c r="D15" s="3"/>
      <c r="E15" s="3"/>
      <c r="F15" s="26"/>
      <c r="G15" s="26"/>
      <c r="H15" s="15"/>
    </row>
    <row r="16" spans="1:8" ht="15.75">
      <c r="A16" s="3" t="s">
        <v>13</v>
      </c>
      <c r="B16" s="3"/>
      <c r="C16" s="3"/>
      <c r="D16" s="3"/>
      <c r="E16" s="3"/>
      <c r="F16" s="26"/>
      <c r="G16" s="26"/>
      <c r="H16" s="15"/>
    </row>
  </sheetData>
  <sheetProtection/>
  <printOptions/>
  <pageMargins left="0.11811023622047245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4113</v>
      </c>
      <c r="C5" s="5">
        <v>130189028</v>
      </c>
      <c r="D5" s="5"/>
      <c r="E5" s="8" t="s">
        <v>99</v>
      </c>
      <c r="F5" s="9">
        <v>0</v>
      </c>
      <c r="G5" s="9">
        <v>7324.04</v>
      </c>
      <c r="H5" s="9">
        <f>G5-F5</f>
        <v>7324.04</v>
      </c>
    </row>
    <row r="6" spans="1:8" ht="15.75">
      <c r="A6" s="5"/>
      <c r="B6" s="7"/>
      <c r="C6" s="5">
        <v>130589029</v>
      </c>
      <c r="D6" s="5"/>
      <c r="E6" s="8" t="s">
        <v>108</v>
      </c>
      <c r="F6" s="30">
        <v>0</v>
      </c>
      <c r="G6" s="30">
        <v>21972.06</v>
      </c>
      <c r="H6" s="9">
        <f>G6-F6</f>
        <v>21972.06</v>
      </c>
    </row>
    <row r="7" spans="1:8" ht="15.75">
      <c r="A7" s="5"/>
      <c r="B7" s="7">
        <v>4122</v>
      </c>
      <c r="C7" s="5"/>
      <c r="D7" s="5"/>
      <c r="E7" s="8" t="s">
        <v>101</v>
      </c>
      <c r="F7" s="30">
        <v>0</v>
      </c>
      <c r="G7" s="30">
        <v>99987</v>
      </c>
      <c r="H7" s="9">
        <f>G7-F7</f>
        <v>99987</v>
      </c>
    </row>
    <row r="8" spans="1:8" ht="15.75">
      <c r="A8" s="75"/>
      <c r="B8" s="75"/>
      <c r="C8" s="75"/>
      <c r="D8" s="75"/>
      <c r="E8" s="79"/>
      <c r="F8" s="68">
        <v>22521567.77</v>
      </c>
      <c r="G8" s="68">
        <f>F8+H8</f>
        <v>22650850.87</v>
      </c>
      <c r="H8" s="69">
        <f>SUM(H5:H7)</f>
        <v>129283.1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-152258.77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>
        <v>1031</v>
      </c>
      <c r="B13" s="5"/>
      <c r="C13" s="5">
        <v>130189028</v>
      </c>
      <c r="D13" s="5"/>
      <c r="E13" s="8" t="s">
        <v>102</v>
      </c>
      <c r="F13" s="9"/>
      <c r="G13" s="9"/>
      <c r="H13" s="9">
        <v>7324.04</v>
      </c>
    </row>
    <row r="14" spans="1:8" ht="15.75">
      <c r="A14" s="5">
        <v>1031</v>
      </c>
      <c r="B14" s="5"/>
      <c r="C14" s="5">
        <v>130589029</v>
      </c>
      <c r="D14" s="5"/>
      <c r="E14" s="8" t="s">
        <v>103</v>
      </c>
      <c r="F14" s="30"/>
      <c r="G14" s="30"/>
      <c r="H14" s="9">
        <v>21972.06</v>
      </c>
    </row>
    <row r="15" spans="1:8" ht="15.75">
      <c r="A15" s="5">
        <v>1031</v>
      </c>
      <c r="B15" s="5"/>
      <c r="C15" s="5"/>
      <c r="D15" s="5"/>
      <c r="E15" s="29" t="s">
        <v>104</v>
      </c>
      <c r="F15" s="83"/>
      <c r="G15" s="84"/>
      <c r="H15" s="84">
        <v>99987</v>
      </c>
    </row>
    <row r="16" spans="1:8" ht="15.75">
      <c r="A16" s="5">
        <v>1031</v>
      </c>
      <c r="B16" s="5"/>
      <c r="C16" s="5"/>
      <c r="D16" s="5"/>
      <c r="E16" s="29" t="s">
        <v>105</v>
      </c>
      <c r="F16" s="84">
        <v>1814309</v>
      </c>
      <c r="G16" s="84">
        <f>F16+H16</f>
        <v>1943592.1</v>
      </c>
      <c r="H16" s="85">
        <f>SUM(H13:H15)</f>
        <v>129283.1</v>
      </c>
    </row>
    <row r="17" spans="1:8" ht="15.75">
      <c r="A17" s="5">
        <v>3314</v>
      </c>
      <c r="B17" s="5"/>
      <c r="C17" s="5"/>
      <c r="D17" s="5"/>
      <c r="E17" s="29" t="s">
        <v>107</v>
      </c>
      <c r="F17" s="84">
        <v>5000</v>
      </c>
      <c r="G17" s="84">
        <v>2000</v>
      </c>
      <c r="H17" s="85">
        <f>G17-F17</f>
        <v>-3000</v>
      </c>
    </row>
    <row r="18" spans="1:8" ht="15.75">
      <c r="A18" s="5">
        <v>3429</v>
      </c>
      <c r="B18" s="5">
        <v>5329</v>
      </c>
      <c r="C18" s="5"/>
      <c r="D18" s="5"/>
      <c r="E18" s="29" t="s">
        <v>106</v>
      </c>
      <c r="F18" s="84">
        <v>13000</v>
      </c>
      <c r="G18" s="84">
        <v>16000</v>
      </c>
      <c r="H18" s="84">
        <f>G18-F18</f>
        <v>3000</v>
      </c>
    </row>
    <row r="19" spans="1:8" ht="15.75">
      <c r="A19" s="3"/>
      <c r="B19" s="3"/>
      <c r="C19" s="3"/>
      <c r="D19" s="3"/>
      <c r="E19" s="67" t="s">
        <v>12</v>
      </c>
      <c r="F19" s="81">
        <v>22369309</v>
      </c>
      <c r="G19" s="81">
        <f>F19+H19</f>
        <v>22498592.1</v>
      </c>
      <c r="H19" s="81">
        <f>SUM(H13:H15)</f>
        <v>129283.1</v>
      </c>
    </row>
    <row r="20" spans="1:8" ht="15.75">
      <c r="A20" s="3" t="s">
        <v>100</v>
      </c>
      <c r="B20" s="3"/>
      <c r="C20" s="3"/>
      <c r="D20" s="3"/>
      <c r="E20" s="3"/>
      <c r="F20" s="26"/>
      <c r="G20" s="26"/>
      <c r="H20" s="15"/>
    </row>
    <row r="21" spans="1:8" ht="15.75">
      <c r="A21" s="3" t="s">
        <v>13</v>
      </c>
      <c r="B21" s="3"/>
      <c r="C21" s="3"/>
      <c r="D21" s="3"/>
      <c r="E21" s="3"/>
      <c r="F21" s="26"/>
      <c r="G21" s="26"/>
      <c r="H21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6" sqref="A26:E26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109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/>
      <c r="C5" s="5"/>
      <c r="D5" s="5"/>
      <c r="E5" s="8"/>
      <c r="F5" s="9"/>
      <c r="G5" s="9"/>
      <c r="H5" s="9"/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>
      <c r="A7" s="5"/>
      <c r="B7" s="7"/>
      <c r="C7" s="5"/>
      <c r="D7" s="5"/>
      <c r="E7" s="8"/>
      <c r="F7" s="30"/>
      <c r="G7" s="30"/>
      <c r="H7" s="9"/>
    </row>
    <row r="8" spans="1:8" ht="15.75">
      <c r="A8" s="75"/>
      <c r="B8" s="75"/>
      <c r="C8" s="75"/>
      <c r="D8" s="75"/>
      <c r="E8" s="79"/>
      <c r="F8" s="68">
        <v>22650850.87</v>
      </c>
      <c r="G8" s="68">
        <f>F8+H8</f>
        <v>22650850.87</v>
      </c>
      <c r="H8" s="69">
        <f>SUM(H5:H7)</f>
        <v>0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-982258.77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>
        <v>2212</v>
      </c>
      <c r="B13" s="5">
        <v>5169</v>
      </c>
      <c r="C13" s="5"/>
      <c r="D13" s="5"/>
      <c r="E13" s="8" t="s">
        <v>110</v>
      </c>
      <c r="F13" s="9">
        <v>80000</v>
      </c>
      <c r="G13" s="9">
        <v>30000</v>
      </c>
      <c r="H13" s="9">
        <f>G13-F13</f>
        <v>-50000</v>
      </c>
    </row>
    <row r="14" spans="1:8" ht="15.75">
      <c r="A14" s="5">
        <v>2212</v>
      </c>
      <c r="B14" s="5">
        <v>5171</v>
      </c>
      <c r="C14" s="5"/>
      <c r="D14" s="5"/>
      <c r="E14" s="8" t="s">
        <v>111</v>
      </c>
      <c r="F14" s="30">
        <v>140000</v>
      </c>
      <c r="G14" s="30">
        <v>100000</v>
      </c>
      <c r="H14" s="9">
        <f aca="true" t="shared" si="0" ref="H14:H24">G14-F14</f>
        <v>-40000</v>
      </c>
    </row>
    <row r="15" spans="1:8" ht="15.75">
      <c r="A15" s="5">
        <v>2212</v>
      </c>
      <c r="B15" s="5">
        <v>6121</v>
      </c>
      <c r="C15" s="5"/>
      <c r="D15" s="5"/>
      <c r="E15" s="29" t="s">
        <v>112</v>
      </c>
      <c r="F15" s="84">
        <v>400000</v>
      </c>
      <c r="G15" s="84">
        <v>350000</v>
      </c>
      <c r="H15" s="9">
        <f t="shared" si="0"/>
        <v>-50000</v>
      </c>
    </row>
    <row r="16" spans="1:8" ht="15.75">
      <c r="A16" s="5">
        <v>2321</v>
      </c>
      <c r="B16" s="5">
        <v>5499</v>
      </c>
      <c r="C16" s="5"/>
      <c r="D16" s="5"/>
      <c r="E16" s="29" t="s">
        <v>113</v>
      </c>
      <c r="F16" s="84">
        <v>200000</v>
      </c>
      <c r="G16" s="84">
        <v>100000</v>
      </c>
      <c r="H16" s="9">
        <f t="shared" si="0"/>
        <v>-100000</v>
      </c>
    </row>
    <row r="17" spans="1:8" ht="15.75">
      <c r="A17" s="5">
        <v>3299</v>
      </c>
      <c r="B17" s="5">
        <v>5499</v>
      </c>
      <c r="C17" s="5"/>
      <c r="D17" s="5"/>
      <c r="E17" s="29" t="s">
        <v>120</v>
      </c>
      <c r="F17" s="84">
        <v>60000</v>
      </c>
      <c r="G17" s="84">
        <v>45000</v>
      </c>
      <c r="H17" s="9">
        <f t="shared" si="0"/>
        <v>-15000</v>
      </c>
    </row>
    <row r="18" spans="1:8" ht="15.75">
      <c r="A18" s="5">
        <v>3392</v>
      </c>
      <c r="B18" s="5">
        <v>6121</v>
      </c>
      <c r="C18" s="5"/>
      <c r="D18" s="5"/>
      <c r="E18" s="29" t="s">
        <v>114</v>
      </c>
      <c r="F18" s="84">
        <v>4480000</v>
      </c>
      <c r="G18" s="84">
        <v>3980000</v>
      </c>
      <c r="H18" s="9">
        <f t="shared" si="0"/>
        <v>-500000</v>
      </c>
    </row>
    <row r="19" spans="1:8" ht="15.75">
      <c r="A19" s="5">
        <v>3399</v>
      </c>
      <c r="B19" s="5">
        <v>5139</v>
      </c>
      <c r="C19" s="5"/>
      <c r="D19" s="5"/>
      <c r="E19" s="29" t="s">
        <v>115</v>
      </c>
      <c r="F19" s="84">
        <v>20000</v>
      </c>
      <c r="G19" s="84">
        <v>15000</v>
      </c>
      <c r="H19" s="9">
        <f t="shared" si="0"/>
        <v>-5000</v>
      </c>
    </row>
    <row r="20" spans="1:8" ht="15.75">
      <c r="A20" s="5">
        <v>3399</v>
      </c>
      <c r="B20" s="5">
        <v>5169</v>
      </c>
      <c r="C20" s="5"/>
      <c r="D20" s="5"/>
      <c r="E20" s="29" t="s">
        <v>116</v>
      </c>
      <c r="F20" s="84">
        <v>40000</v>
      </c>
      <c r="G20" s="84">
        <v>30000</v>
      </c>
      <c r="H20" s="9">
        <f t="shared" si="0"/>
        <v>-10000</v>
      </c>
    </row>
    <row r="21" spans="1:8" ht="15.75">
      <c r="A21" s="5">
        <v>3399</v>
      </c>
      <c r="B21" s="5">
        <v>5175</v>
      </c>
      <c r="C21" s="5"/>
      <c r="D21" s="5"/>
      <c r="E21" s="29" t="s">
        <v>117</v>
      </c>
      <c r="F21" s="84">
        <v>20000</v>
      </c>
      <c r="G21" s="84">
        <v>15000</v>
      </c>
      <c r="H21" s="9">
        <f t="shared" si="0"/>
        <v>-5000</v>
      </c>
    </row>
    <row r="22" spans="1:8" ht="15.75">
      <c r="A22" s="5">
        <v>3399</v>
      </c>
      <c r="B22" s="5">
        <v>5194</v>
      </c>
      <c r="C22" s="5"/>
      <c r="D22" s="5"/>
      <c r="E22" s="29" t="s">
        <v>118</v>
      </c>
      <c r="F22" s="84">
        <v>35000</v>
      </c>
      <c r="G22" s="84">
        <v>20000</v>
      </c>
      <c r="H22" s="9">
        <f t="shared" si="0"/>
        <v>-15000</v>
      </c>
    </row>
    <row r="23" spans="1:8" ht="15.75">
      <c r="A23" s="5">
        <v>3745</v>
      </c>
      <c r="B23" s="5">
        <v>5169</v>
      </c>
      <c r="C23" s="5"/>
      <c r="D23" s="5"/>
      <c r="E23" s="29" t="s">
        <v>119</v>
      </c>
      <c r="F23" s="84">
        <v>80000</v>
      </c>
      <c r="G23" s="84">
        <v>40000</v>
      </c>
      <c r="H23" s="9">
        <f t="shared" si="0"/>
        <v>-40000</v>
      </c>
    </row>
    <row r="24" spans="1:8" ht="15.75">
      <c r="A24" s="5"/>
      <c r="B24" s="5"/>
      <c r="C24" s="5"/>
      <c r="D24" s="5"/>
      <c r="E24" s="29"/>
      <c r="F24" s="84"/>
      <c r="G24" s="84"/>
      <c r="H24" s="9">
        <f t="shared" si="0"/>
        <v>0</v>
      </c>
    </row>
    <row r="25" spans="1:8" ht="15.75">
      <c r="A25" s="3"/>
      <c r="B25" s="3"/>
      <c r="C25" s="3"/>
      <c r="D25" s="3"/>
      <c r="E25" s="67" t="s">
        <v>12</v>
      </c>
      <c r="F25" s="81">
        <v>22498592.1</v>
      </c>
      <c r="G25" s="81">
        <f>F25+H25</f>
        <v>21668592.1</v>
      </c>
      <c r="H25" s="81">
        <f>SUM(H13:H24)</f>
        <v>-830000</v>
      </c>
    </row>
    <row r="26" spans="1:8" ht="15.75">
      <c r="A26" s="3" t="s">
        <v>121</v>
      </c>
      <c r="B26" s="3"/>
      <c r="C26" s="3"/>
      <c r="D26" s="3"/>
      <c r="E26" s="3"/>
      <c r="F26" s="26"/>
      <c r="G26" s="26"/>
      <c r="H26" s="15"/>
    </row>
    <row r="27" spans="1:8" ht="15.75">
      <c r="A27" s="3" t="s">
        <v>13</v>
      </c>
      <c r="B27" s="3"/>
      <c r="C27" s="3"/>
      <c r="D27" s="3"/>
      <c r="E27" s="3"/>
      <c r="F27" s="26"/>
      <c r="G27" s="26"/>
      <c r="H27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122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98024</v>
      </c>
      <c r="D5" s="5"/>
      <c r="E5" s="8" t="s">
        <v>124</v>
      </c>
      <c r="F5" s="9">
        <v>0</v>
      </c>
      <c r="G5" s="9">
        <v>1026250</v>
      </c>
      <c r="H5" s="9">
        <f>G5-F5</f>
        <v>1026250</v>
      </c>
    </row>
    <row r="6" spans="1:8" ht="15.75">
      <c r="A6" s="5"/>
      <c r="B6" s="7">
        <v>4111</v>
      </c>
      <c r="C6" s="5">
        <v>98193</v>
      </c>
      <c r="D6" s="5"/>
      <c r="E6" s="8" t="s">
        <v>125</v>
      </c>
      <c r="F6" s="30">
        <v>0</v>
      </c>
      <c r="G6" s="30">
        <v>47000</v>
      </c>
      <c r="H6" s="9">
        <f>G6-F6</f>
        <v>47000</v>
      </c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22650850.87</v>
      </c>
      <c r="G10" s="12">
        <f>F10+H10</f>
        <v>23724100.87</v>
      </c>
      <c r="H10" s="13">
        <f>SUM(H5:H9)</f>
        <v>1073250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-2006008.77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6115</v>
      </c>
      <c r="B15" s="7">
        <v>5021</v>
      </c>
      <c r="C15" s="5">
        <v>98193</v>
      </c>
      <c r="D15" s="5"/>
      <c r="E15" s="8" t="s">
        <v>21</v>
      </c>
      <c r="F15" s="9">
        <v>0</v>
      </c>
      <c r="G15" s="9">
        <v>22000</v>
      </c>
      <c r="H15" s="9">
        <f>G15-F15</f>
        <v>22000</v>
      </c>
    </row>
    <row r="16" spans="1:8" ht="15.75">
      <c r="A16" s="7">
        <v>6115</v>
      </c>
      <c r="B16" s="7">
        <v>5173</v>
      </c>
      <c r="C16" s="5">
        <v>98193</v>
      </c>
      <c r="D16" s="5"/>
      <c r="E16" s="8" t="s">
        <v>19</v>
      </c>
      <c r="F16" s="30">
        <v>0</v>
      </c>
      <c r="G16" s="30">
        <v>1500</v>
      </c>
      <c r="H16" s="9">
        <f>G16-F16</f>
        <v>1500</v>
      </c>
    </row>
    <row r="17" spans="1:8" ht="15.75">
      <c r="A17" s="7">
        <v>6115</v>
      </c>
      <c r="B17" s="7">
        <v>5175</v>
      </c>
      <c r="C17" s="5">
        <v>98193</v>
      </c>
      <c r="D17" s="5"/>
      <c r="E17" s="8" t="s">
        <v>126</v>
      </c>
      <c r="F17" s="30">
        <v>0</v>
      </c>
      <c r="G17" s="30">
        <v>2000</v>
      </c>
      <c r="H17" s="9">
        <f>G17-F17</f>
        <v>2000</v>
      </c>
    </row>
    <row r="18" spans="1:8" ht="15.75">
      <c r="A18" s="7">
        <v>6115</v>
      </c>
      <c r="B18" s="7">
        <v>5132</v>
      </c>
      <c r="C18" s="5">
        <v>98193</v>
      </c>
      <c r="D18" s="7"/>
      <c r="E18" s="8" t="s">
        <v>127</v>
      </c>
      <c r="F18" s="25">
        <v>0</v>
      </c>
      <c r="G18" s="25">
        <v>15000</v>
      </c>
      <c r="H18" s="9">
        <f>G18-F18</f>
        <v>15000</v>
      </c>
    </row>
    <row r="19" spans="1:8" ht="15.75">
      <c r="A19" s="7">
        <v>6115</v>
      </c>
      <c r="B19" s="7">
        <v>5169</v>
      </c>
      <c r="C19" s="5">
        <v>98193</v>
      </c>
      <c r="D19" s="7"/>
      <c r="E19" s="8" t="s">
        <v>128</v>
      </c>
      <c r="F19" s="25">
        <v>0</v>
      </c>
      <c r="G19" s="25">
        <v>6500</v>
      </c>
      <c r="H19" s="9">
        <f>G19-F19</f>
        <v>6500</v>
      </c>
    </row>
    <row r="20" spans="1:8" ht="15.75" hidden="1">
      <c r="A20" s="7">
        <v>6115</v>
      </c>
      <c r="B20" s="7"/>
      <c r="C20" s="5"/>
      <c r="D20" s="5"/>
      <c r="E20" s="8"/>
      <c r="F20" s="25"/>
      <c r="G20" s="25"/>
      <c r="H20" s="9">
        <f aca="true" t="shared" si="0" ref="H20:H30">G20-F20</f>
        <v>0</v>
      </c>
    </row>
    <row r="21" spans="1:8" ht="15.75" hidden="1">
      <c r="A21" s="7">
        <v>6115</v>
      </c>
      <c r="B21" s="7"/>
      <c r="C21" s="5"/>
      <c r="D21" s="5"/>
      <c r="E21" s="8"/>
      <c r="F21" s="25"/>
      <c r="G21" s="25"/>
      <c r="H21" s="9">
        <f t="shared" si="0"/>
        <v>0</v>
      </c>
    </row>
    <row r="22" spans="1:8" ht="15.75" hidden="1">
      <c r="A22" s="7">
        <v>6115</v>
      </c>
      <c r="B22" s="7"/>
      <c r="C22" s="5"/>
      <c r="D22" s="5"/>
      <c r="E22" s="8"/>
      <c r="F22" s="25"/>
      <c r="G22" s="25"/>
      <c r="H22" s="9">
        <f t="shared" si="0"/>
        <v>0</v>
      </c>
    </row>
    <row r="23" spans="1:8" ht="15.75" hidden="1">
      <c r="A23" s="7">
        <v>6115</v>
      </c>
      <c r="B23" s="7"/>
      <c r="C23" s="5"/>
      <c r="D23" s="5"/>
      <c r="E23" s="8"/>
      <c r="F23" s="25"/>
      <c r="G23" s="25"/>
      <c r="H23" s="9">
        <f t="shared" si="0"/>
        <v>0</v>
      </c>
    </row>
    <row r="24" spans="1:8" ht="15.75" hidden="1">
      <c r="A24" s="7">
        <v>6115</v>
      </c>
      <c r="B24" s="7"/>
      <c r="C24" s="5"/>
      <c r="D24" s="5"/>
      <c r="E24" s="8"/>
      <c r="F24" s="25"/>
      <c r="G24" s="25"/>
      <c r="H24" s="9">
        <f t="shared" si="0"/>
        <v>0</v>
      </c>
    </row>
    <row r="25" spans="1:8" ht="15.75" hidden="1">
      <c r="A25" s="7">
        <v>6115</v>
      </c>
      <c r="B25" s="7"/>
      <c r="C25" s="5"/>
      <c r="D25" s="5"/>
      <c r="E25" s="8"/>
      <c r="F25" s="25"/>
      <c r="G25" s="25"/>
      <c r="H25" s="9">
        <f t="shared" si="0"/>
        <v>0</v>
      </c>
    </row>
    <row r="26" spans="1:8" ht="15.75" hidden="1">
      <c r="A26" s="7">
        <v>6115</v>
      </c>
      <c r="B26" s="7"/>
      <c r="C26" s="5"/>
      <c r="D26" s="5"/>
      <c r="E26" s="8"/>
      <c r="F26" s="25"/>
      <c r="G26" s="25"/>
      <c r="H26" s="9">
        <f t="shared" si="0"/>
        <v>0</v>
      </c>
    </row>
    <row r="27" spans="1:8" ht="15.75" hidden="1">
      <c r="A27" s="7">
        <v>6115</v>
      </c>
      <c r="B27" s="7"/>
      <c r="C27" s="5"/>
      <c r="D27" s="5"/>
      <c r="E27" s="8"/>
      <c r="F27" s="25"/>
      <c r="G27" s="25"/>
      <c r="H27" s="9">
        <f t="shared" si="0"/>
        <v>0</v>
      </c>
    </row>
    <row r="28" spans="1:8" ht="15.75" hidden="1">
      <c r="A28" s="7">
        <v>6115</v>
      </c>
      <c r="B28" s="7"/>
      <c r="C28" s="7"/>
      <c r="D28" s="7"/>
      <c r="E28" s="10"/>
      <c r="F28" s="25"/>
      <c r="G28" s="25"/>
      <c r="H28" s="9">
        <f t="shared" si="0"/>
        <v>0</v>
      </c>
    </row>
    <row r="29" spans="1:8" ht="15.75" hidden="1">
      <c r="A29" s="7">
        <v>6115</v>
      </c>
      <c r="B29" s="7"/>
      <c r="C29" s="7"/>
      <c r="D29" s="7"/>
      <c r="E29" s="10"/>
      <c r="F29" s="25"/>
      <c r="G29" s="25"/>
      <c r="H29" s="9">
        <f t="shared" si="0"/>
        <v>0</v>
      </c>
    </row>
    <row r="30" spans="1:8" ht="15.75">
      <c r="A30" s="7">
        <v>3419</v>
      </c>
      <c r="B30" s="7">
        <v>5222</v>
      </c>
      <c r="C30" s="7"/>
      <c r="D30" s="7"/>
      <c r="E30" s="86" t="s">
        <v>129</v>
      </c>
      <c r="F30" s="84">
        <v>130000</v>
      </c>
      <c r="G30" s="84">
        <v>132500</v>
      </c>
      <c r="H30" s="9">
        <f t="shared" si="0"/>
        <v>2500</v>
      </c>
    </row>
    <row r="31" spans="1:8" ht="15.75">
      <c r="A31" s="3"/>
      <c r="B31" s="3"/>
      <c r="C31" s="3"/>
      <c r="D31" s="3"/>
      <c r="E31" s="11" t="s">
        <v>12</v>
      </c>
      <c r="F31" s="12">
        <v>21668592.1</v>
      </c>
      <c r="G31" s="12">
        <f>F31+H31</f>
        <v>21718092.1</v>
      </c>
      <c r="H31" s="13">
        <f>SUM(H15:H30)</f>
        <v>49500</v>
      </c>
    </row>
    <row r="32" spans="1:8" ht="15.75">
      <c r="A32" s="3" t="s">
        <v>123</v>
      </c>
      <c r="B32" s="3"/>
      <c r="C32" s="3"/>
      <c r="D32" s="3"/>
      <c r="E32" s="3"/>
      <c r="F32" s="26"/>
      <c r="G32" s="26"/>
      <c r="H32" s="15"/>
    </row>
    <row r="33" spans="1:8" ht="15.75">
      <c r="A33" s="3" t="s">
        <v>13</v>
      </c>
      <c r="B33" s="3"/>
      <c r="C33" s="3"/>
      <c r="D33" s="3"/>
      <c r="E33" s="3"/>
      <c r="F33" s="26"/>
      <c r="G33" s="26"/>
      <c r="H33" s="15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79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74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76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78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77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75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83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80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84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85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81</v>
      </c>
      <c r="B24" s="3"/>
      <c r="C24" s="3"/>
      <c r="D24" s="3"/>
      <c r="E24" s="3"/>
      <c r="F24" s="26" t="s">
        <v>82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2021-04-07T13:02:00Z</cp:lastPrinted>
  <dcterms:created xsi:type="dcterms:W3CDTF">2018-02-21T15:07:48Z</dcterms:created>
  <dcterms:modified xsi:type="dcterms:W3CDTF">2021-04-12T12:51:35Z</dcterms:modified>
  <cp:category/>
  <cp:version/>
  <cp:contentType/>
  <cp:contentStatus/>
</cp:coreProperties>
</file>