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firstSheet="3" activeTab="3"/>
  </bookViews>
  <sheets>
    <sheet name="RO 1" sheetId="1" state="hidden" r:id="rId1"/>
    <sheet name="RO 2" sheetId="2" state="hidden" r:id="rId2"/>
    <sheet name="RO 3" sheetId="3" state="hidden" r:id="rId3"/>
    <sheet name="RO 4" sheetId="4" r:id="rId4"/>
    <sheet name="RO 5" sheetId="5" state="hidden" r:id="rId5"/>
    <sheet name="RZ 6" sheetId="6" state="hidden" r:id="rId6"/>
    <sheet name="RZ 7" sheetId="7" state="hidden" r:id="rId7"/>
    <sheet name="RZ 8" sheetId="8" state="hidden" r:id="rId8"/>
    <sheet name="RZ 9" sheetId="9" state="hidden" r:id="rId9"/>
    <sheet name="RZ - 7" sheetId="10" state="hidden" r:id="rId10"/>
    <sheet name="RO - 8" sheetId="11" state="hidden" r:id="rId11"/>
    <sheet name="RO - 9" sheetId="12" state="hidden" r:id="rId12"/>
    <sheet name="RO - 10" sheetId="13" state="hidden" r:id="rId13"/>
    <sheet name="sumář" sheetId="14" state="hidden" r:id="rId14"/>
    <sheet name="úpravy položek" sheetId="15" state="hidden" r:id="rId15"/>
  </sheets>
  <definedNames/>
  <calcPr fullCalcOnLoad="1"/>
</workbook>
</file>

<file path=xl/comments14.xml><?xml version="1.0" encoding="utf-8"?>
<comments xmlns="http://schemas.openxmlformats.org/spreadsheetml/2006/main">
  <authors>
    <author>User</author>
  </authors>
  <commentList>
    <comment ref="B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původní rozpočet</t>
        </r>
      </text>
    </comment>
    <comment ref="B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Rozpočet po změnách</t>
        </r>
      </text>
    </comment>
  </commentList>
</comments>
</file>

<file path=xl/sharedStrings.xml><?xml version="1.0" encoding="utf-8"?>
<sst xmlns="http://schemas.openxmlformats.org/spreadsheetml/2006/main" count="426" uniqueCount="167">
  <si>
    <t>Příjmy</t>
  </si>
  <si>
    <t>Par</t>
  </si>
  <si>
    <t>Položka</t>
  </si>
  <si>
    <t>NZUZ</t>
  </si>
  <si>
    <t>Org</t>
  </si>
  <si>
    <t>název</t>
  </si>
  <si>
    <t>Rozpočet schválený</t>
  </si>
  <si>
    <t>Rozpočtová změna</t>
  </si>
  <si>
    <t>Navýšení</t>
  </si>
  <si>
    <t>Výdaje</t>
  </si>
  <si>
    <t>UZ</t>
  </si>
  <si>
    <t>Rozpočet upravený</t>
  </si>
  <si>
    <t>Celkem rozpočtové výdaje</t>
  </si>
  <si>
    <t xml:space="preserve">Vypracovala: Iva Cyrusová </t>
  </si>
  <si>
    <t>Obec Jestřebí, Jestřebí 142, 471 61 - IČO: 00260878</t>
  </si>
  <si>
    <t xml:space="preserve">Financování příjmů -  8115 </t>
  </si>
  <si>
    <t>Rozpočtové opatření č. 7/2018</t>
  </si>
  <si>
    <t>Pořízení drobného majetku do 40tis.</t>
  </si>
  <si>
    <t>Dotace - volby do zastupitelstva</t>
  </si>
  <si>
    <t>Cestovné</t>
  </si>
  <si>
    <t>Občerstvení ČOVK</t>
  </si>
  <si>
    <t>Odměny ČOVK</t>
  </si>
  <si>
    <t xml:space="preserve">Ostatní služby </t>
  </si>
  <si>
    <t>Přijaté nekapitálové náhrady - dveře</t>
  </si>
  <si>
    <t>Investiční transfery PO</t>
  </si>
  <si>
    <t>Investiční půjčky PO</t>
  </si>
  <si>
    <t>Schváleno starostou obce Jestřebí dne 24.10.2018</t>
  </si>
  <si>
    <t>Vyvěšeno dne 24.10.2018</t>
  </si>
  <si>
    <t>Rozpočtové opatření č. 8/2018</t>
  </si>
  <si>
    <t>Dotace - Rekonstrukce MŠ</t>
  </si>
  <si>
    <t>Příjmy z těžby dřeva</t>
  </si>
  <si>
    <t>DPP - les</t>
  </si>
  <si>
    <t>Nákup ostatních služeb - les cesty</t>
  </si>
  <si>
    <t>Opravy - vozidlo les</t>
  </si>
  <si>
    <t>Cestovné - LH</t>
  </si>
  <si>
    <t>Nákup ostatních služeb - LH</t>
  </si>
  <si>
    <t>Členské popl. SVOL - oprava položky</t>
  </si>
  <si>
    <t>DPP - úklid chodníků v zimě</t>
  </si>
  <si>
    <t>Opravy komunikací</t>
  </si>
  <si>
    <t>Rekontrukce hlavní ulice</t>
  </si>
  <si>
    <t>Přípsěvek - čističky</t>
  </si>
  <si>
    <t>Rekosntrukce MŠ</t>
  </si>
  <si>
    <t>Odměny kultruní komisi</t>
  </si>
  <si>
    <t>Telefon - předsedkyně kult. Kom.</t>
  </si>
  <si>
    <t>Nákup žíněnky - florbal</t>
  </si>
  <si>
    <t>Věcné dary - florbal</t>
  </si>
  <si>
    <t>Barvy - dětské hřiště</t>
  </si>
  <si>
    <t>DPP - položení dlažby VO</t>
  </si>
  <si>
    <t>Elektrická energie</t>
  </si>
  <si>
    <t>Ochranné pomůcky - ruakvice</t>
  </si>
  <si>
    <t>Pozemkový fond - nájemné</t>
  </si>
  <si>
    <t>ZUP č. 2</t>
  </si>
  <si>
    <t>Budovy, haly, stavby</t>
  </si>
  <si>
    <t>Nákup pozemků</t>
  </si>
  <si>
    <t>Vstupní prohlídky VPP</t>
  </si>
  <si>
    <t>Horký program - nákup vody - VPP</t>
  </si>
  <si>
    <t>Neinv. Transfer - náb. Spol.</t>
  </si>
  <si>
    <t>Ostatní transfery obyv.</t>
  </si>
  <si>
    <t>DHM</t>
  </si>
  <si>
    <t>Elektřina - zálohy</t>
  </si>
  <si>
    <t>Poštovní služby</t>
  </si>
  <si>
    <t>IT servis + GDPR zavedení</t>
  </si>
  <si>
    <t>Služby peněžních ústavů</t>
  </si>
  <si>
    <t>Dopravní značení</t>
  </si>
  <si>
    <t xml:space="preserve">Nákup. Mat. </t>
  </si>
  <si>
    <t>Opravy a udržování</t>
  </si>
  <si>
    <t>Programové vybavení</t>
  </si>
  <si>
    <t xml:space="preserve">Schváli starosta dne: </t>
  </si>
  <si>
    <t>příjmy</t>
  </si>
  <si>
    <t>výdaje</t>
  </si>
  <si>
    <t>financování</t>
  </si>
  <si>
    <t>RO</t>
  </si>
  <si>
    <t>navýšení výdajů</t>
  </si>
  <si>
    <t>Rozpočtové opatření č. 9/2018</t>
  </si>
  <si>
    <t>Dotace - obnova lesních porostů</t>
  </si>
  <si>
    <t>Průtoková dotace - škola - EDUCA</t>
  </si>
  <si>
    <t>Průtoková dotace - škola - investiční</t>
  </si>
  <si>
    <t>Průtoková dotace - škola - neinv.</t>
  </si>
  <si>
    <t>Dotace rekonstr.e MŠ ( bude2019)</t>
  </si>
  <si>
    <t>Splátka půjčky - škola</t>
  </si>
  <si>
    <t>Neinf. Transfery PO</t>
  </si>
  <si>
    <t>Schváleno zastupitelstvem obce dne 18.12.2018</t>
  </si>
  <si>
    <t>Vyvěšeno dne 19. 12 .2018</t>
  </si>
  <si>
    <t>Přijaté neinvestiční dary - ELPRO</t>
  </si>
  <si>
    <t>Investiční transfer PO</t>
  </si>
  <si>
    <t>Rekontrukce hl. ulice - telekom.</t>
  </si>
  <si>
    <t>výdaje - předchozí RZ</t>
  </si>
  <si>
    <t xml:space="preserve">dochází z důvodu pokrytí nedostatečně pokrytých položek rozpočtem z položek, kde </t>
  </si>
  <si>
    <t>je pokrytí přebytkové.</t>
  </si>
  <si>
    <t>Celkové příjmy a výdaje schváleného rozpočtu se nemění.</t>
  </si>
  <si>
    <t>Přesuny mezi jednodlivými položkami v rámci schválených odvětvových třídění</t>
  </si>
  <si>
    <t>Schválil : Ing. Karel Schreiner - starosta obce</t>
  </si>
  <si>
    <t>Daň z přidané hodnoty</t>
  </si>
  <si>
    <t>Rozpočtové opatření č. 3/2020</t>
  </si>
  <si>
    <t>Rozpočtové opatření č. 5/2020</t>
  </si>
  <si>
    <t>Zimní údržba místních kom.</t>
  </si>
  <si>
    <t>Opravy místních kom.</t>
  </si>
  <si>
    <t>Inestice - komunikace</t>
  </si>
  <si>
    <t>ČOV - příspvěky obyv.</t>
  </si>
  <si>
    <t>Investice - KD II. a III. Etapa</t>
  </si>
  <si>
    <t>Kulturní akce - materiál</t>
  </si>
  <si>
    <t>Kulturní akce - služby</t>
  </si>
  <si>
    <t>Kulturní akce - občerstvení</t>
  </si>
  <si>
    <t>Kulturní akce - věcné dary</t>
  </si>
  <si>
    <t>Ořezání stromů</t>
  </si>
  <si>
    <t>Příspvěky na dojíždění žáků</t>
  </si>
  <si>
    <t>Schváleno zastupitelstvem obce dne 9.6.2020</t>
  </si>
  <si>
    <t>Rozpočtové opatření č. 6/2020</t>
  </si>
  <si>
    <t>Schváleno starostou k 31/8/2020</t>
  </si>
  <si>
    <t>Kompenzační bonus (SARS Cov-2)</t>
  </si>
  <si>
    <t>MF volby do Parl. A zast. Krajů</t>
  </si>
  <si>
    <t>Stravné pro ČOVK</t>
  </si>
  <si>
    <t>Ochranné prostředky (ústenky, rukavice)</t>
  </si>
  <si>
    <t>Nákup služeb - IT</t>
  </si>
  <si>
    <t>Dodatek TJ - nyvýšení o příjem z nájmu</t>
  </si>
  <si>
    <t>Rozpočtové opatření č. 7/2020</t>
  </si>
  <si>
    <t>Účelová investiční dotace - LK (schody)</t>
  </si>
  <si>
    <t>Přijaté neinvestiční dary - kultura</t>
  </si>
  <si>
    <t>Příjmy z prodeje roušek za nákupní cenu</t>
  </si>
  <si>
    <t>Ochrana obyv. - rezerva</t>
  </si>
  <si>
    <t>Nákup roušek pro prodej obyvatelům</t>
  </si>
  <si>
    <t>K 30.9.2020</t>
  </si>
  <si>
    <t>Rozpočtové opatření č. 8/2020</t>
  </si>
  <si>
    <t>29014 ,29015</t>
  </si>
  <si>
    <t>Účelová dotace z MZČR - les</t>
  </si>
  <si>
    <t>Hřbitov - pronájem</t>
  </si>
  <si>
    <t>Příjmy z prodeje pozemků</t>
  </si>
  <si>
    <t>Opravy a udržování - hřbitov Pavlovice</t>
  </si>
  <si>
    <t>Účelová dotace z lesnického fondu LK</t>
  </si>
  <si>
    <t>Schváleno zastupitelstvem obce dne 27.10.2020</t>
  </si>
  <si>
    <t>Rozpočtové opatření č. 9/2020</t>
  </si>
  <si>
    <t>Neinv. Transfery SD - 2020</t>
  </si>
  <si>
    <t>Fin.příspěvek - MZČR - kůrovec</t>
  </si>
  <si>
    <t>Fin. vypořádání minulých let - EKOD</t>
  </si>
  <si>
    <t>Schváleno starostou obce v rozsahu pověření dané mu zastupitelstvem ke dni 30.11.2020</t>
  </si>
  <si>
    <t>Rozpočtové opatření č. 10/2020</t>
  </si>
  <si>
    <t>Inv. Dotace - rekonstukce OÚ</t>
  </si>
  <si>
    <t>Inv. Dotace - rek. KD - II. a III. etapa</t>
  </si>
  <si>
    <t>Honební společenstvo Chlum - Drchlava</t>
  </si>
  <si>
    <t>Investiční výstavba - komunikace</t>
  </si>
  <si>
    <t>Kronikář - odměna</t>
  </si>
  <si>
    <t>Odměny zastupitelstvu</t>
  </si>
  <si>
    <t>Dotace LK - schody k DH - 10% v 2021</t>
  </si>
  <si>
    <t xml:space="preserve">Dotace MPSV - VPP </t>
  </si>
  <si>
    <t>Volby do kraj.zast.+senátu</t>
  </si>
  <si>
    <t>VPP - mzdy</t>
  </si>
  <si>
    <t>R Scvhálený</t>
  </si>
  <si>
    <t>R upravený</t>
  </si>
  <si>
    <t>Schváleno starostou obce v rozsahu pověření dané mu zastupitelstvem ke dni 31.12.2020</t>
  </si>
  <si>
    <t>Rozpočtové opatření č. 1/2021</t>
  </si>
  <si>
    <t>Investiční transfery - LK - schody DH</t>
  </si>
  <si>
    <t>Schváleno zastupitelstvem obce Jestřebí na veřejném zasedání dne 16. 2. 2021</t>
  </si>
  <si>
    <t>Vyvěšeno dne: 17. 2. 2021</t>
  </si>
  <si>
    <t>Schváleno starostou obce k 31.3.2021</t>
  </si>
  <si>
    <t>OP výzku, vývoj a vzdělávání - šabl.</t>
  </si>
  <si>
    <t>Rozpočtové opatření č. 2/2021</t>
  </si>
  <si>
    <t>Údržba obecní zeleně</t>
  </si>
  <si>
    <t>Kompenzační bonus ze SR</t>
  </si>
  <si>
    <t>Schváleno zastupitelstvem dne 27.4.2021</t>
  </si>
  <si>
    <t>Dotace ze SR - MPSV - VPP</t>
  </si>
  <si>
    <t>Rozpočtové opatření č. 4/2021</t>
  </si>
  <si>
    <t>Schváleno starostou obce k 31.5.2021</t>
  </si>
  <si>
    <t>Splátka půjč. prostředků TJ</t>
  </si>
  <si>
    <t>Neinv. Transfery spolkům</t>
  </si>
  <si>
    <t>Sběr druhotných surovin</t>
  </si>
  <si>
    <t>Obnova lesního genofondu - Eu</t>
  </si>
  <si>
    <t>Obnova lesního genofondu SZIF-SR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</si>
</sst>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[Red]\-#,##0.00\ 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color indexed="8"/>
      <name val="Cambria"/>
      <family val="1"/>
    </font>
    <font>
      <u val="single"/>
      <sz val="12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i/>
      <sz val="12"/>
      <color indexed="8"/>
      <name val="Cambria"/>
      <family val="1"/>
    </font>
    <font>
      <i/>
      <sz val="12"/>
      <color indexed="10"/>
      <name val="Cambria"/>
      <family val="1"/>
    </font>
    <font>
      <sz val="12"/>
      <color indexed="10"/>
      <name val="Cambria"/>
      <family val="1"/>
    </font>
    <font>
      <b/>
      <sz val="14"/>
      <color indexed="8"/>
      <name val="Cambria"/>
      <family val="1"/>
    </font>
    <font>
      <u val="single"/>
      <sz val="14"/>
      <color indexed="8"/>
      <name val="Cambria"/>
      <family val="1"/>
    </font>
    <font>
      <b/>
      <u val="single"/>
      <sz val="9"/>
      <color indexed="8"/>
      <name val="Cambria"/>
      <family val="1"/>
    </font>
    <font>
      <u val="single"/>
      <sz val="9"/>
      <color indexed="8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9"/>
      <color indexed="8"/>
      <name val="Calibri"/>
      <family val="2"/>
    </font>
    <font>
      <b/>
      <sz val="9"/>
      <color indexed="10"/>
      <name val="Cambria"/>
      <family val="1"/>
    </font>
    <font>
      <i/>
      <sz val="9"/>
      <color indexed="8"/>
      <name val="Cambria"/>
      <family val="1"/>
    </font>
    <font>
      <i/>
      <sz val="9"/>
      <color indexed="10"/>
      <name val="Cambria"/>
      <family val="1"/>
    </font>
    <font>
      <sz val="9"/>
      <color indexed="10"/>
      <name val="Cambria"/>
      <family val="1"/>
    </font>
    <font>
      <i/>
      <sz val="9"/>
      <color indexed="8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2"/>
      <color theme="1"/>
      <name val="Cambria"/>
      <family val="1"/>
    </font>
    <font>
      <u val="single"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  <font>
      <i/>
      <sz val="12"/>
      <color theme="1"/>
      <name val="Cambria"/>
      <family val="1"/>
    </font>
    <font>
      <i/>
      <sz val="12"/>
      <color rgb="FFFF0000"/>
      <name val="Cambria"/>
      <family val="1"/>
    </font>
    <font>
      <sz val="12"/>
      <color rgb="FFFF0000"/>
      <name val="Cambria"/>
      <family val="1"/>
    </font>
    <font>
      <b/>
      <sz val="14"/>
      <color theme="1"/>
      <name val="Cambria"/>
      <family val="1"/>
    </font>
    <font>
      <u val="single"/>
      <sz val="14"/>
      <color theme="1"/>
      <name val="Cambria"/>
      <family val="1"/>
    </font>
    <font>
      <b/>
      <u val="single"/>
      <sz val="9"/>
      <color theme="1"/>
      <name val="Cambria"/>
      <family val="1"/>
    </font>
    <font>
      <u val="single"/>
      <sz val="9"/>
      <color theme="1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9"/>
      <color theme="1"/>
      <name val="Calibri"/>
      <family val="2"/>
    </font>
    <font>
      <b/>
      <sz val="9"/>
      <color rgb="FFFF0000"/>
      <name val="Cambria"/>
      <family val="1"/>
    </font>
    <font>
      <i/>
      <sz val="9"/>
      <color theme="1"/>
      <name val="Cambria"/>
      <family val="1"/>
    </font>
    <font>
      <i/>
      <sz val="9"/>
      <color rgb="FFFF0000"/>
      <name val="Cambria"/>
      <family val="1"/>
    </font>
    <font>
      <sz val="9"/>
      <color rgb="FFFF0000"/>
      <name val="Cambria"/>
      <family val="1"/>
    </font>
    <font>
      <i/>
      <sz val="9"/>
      <color theme="1"/>
      <name val="Calibri"/>
      <family val="2"/>
    </font>
    <font>
      <sz val="11"/>
      <color rgb="FF0070C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40" fontId="60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left"/>
    </xf>
    <xf numFmtId="40" fontId="59" fillId="0" borderId="10" xfId="0" applyNumberFormat="1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33" borderId="11" xfId="0" applyFont="1" applyFill="1" applyBorder="1" applyAlignment="1">
      <alignment/>
    </xf>
    <xf numFmtId="40" fontId="60" fillId="33" borderId="11" xfId="0" applyNumberFormat="1" applyFont="1" applyFill="1" applyBorder="1" applyAlignment="1">
      <alignment/>
    </xf>
    <xf numFmtId="40" fontId="60" fillId="33" borderId="11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/>
    </xf>
    <xf numFmtId="40" fontId="60" fillId="0" borderId="0" xfId="0" applyNumberFormat="1" applyFont="1" applyFill="1" applyBorder="1" applyAlignment="1">
      <alignment horizontal="right"/>
    </xf>
    <xf numFmtId="0" fontId="60" fillId="0" borderId="10" xfId="0" applyFont="1" applyBorder="1" applyAlignment="1">
      <alignment/>
    </xf>
    <xf numFmtId="40" fontId="61" fillId="0" borderId="12" xfId="0" applyNumberFormat="1" applyFont="1" applyBorder="1" applyAlignment="1">
      <alignment horizontal="right"/>
    </xf>
    <xf numFmtId="40" fontId="60" fillId="0" borderId="10" xfId="0" applyNumberFormat="1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62" fillId="34" borderId="0" xfId="0" applyFont="1" applyFill="1" applyBorder="1" applyAlignment="1">
      <alignment/>
    </xf>
    <xf numFmtId="40" fontId="62" fillId="34" borderId="0" xfId="0" applyNumberFormat="1" applyFont="1" applyFill="1" applyAlignment="1">
      <alignment/>
    </xf>
    <xf numFmtId="40" fontId="63" fillId="34" borderId="0" xfId="0" applyNumberFormat="1" applyFont="1" applyFill="1" applyAlignment="1">
      <alignment/>
    </xf>
    <xf numFmtId="0" fontId="64" fillId="0" borderId="0" xfId="0" applyFont="1" applyAlignment="1">
      <alignment horizontal="right"/>
    </xf>
    <xf numFmtId="0" fontId="59" fillId="0" borderId="0" xfId="0" applyFont="1" applyFill="1" applyAlignment="1">
      <alignment/>
    </xf>
    <xf numFmtId="40" fontId="59" fillId="0" borderId="10" xfId="0" applyNumberFormat="1" applyFont="1" applyBorder="1" applyAlignment="1">
      <alignment/>
    </xf>
    <xf numFmtId="40" fontId="60" fillId="0" borderId="0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59" fillId="0" borderId="11" xfId="0" applyFont="1" applyBorder="1" applyAlignment="1">
      <alignment horizontal="left"/>
    </xf>
    <xf numFmtId="40" fontId="59" fillId="0" borderId="11" xfId="0" applyNumberFormat="1" applyFont="1" applyBorder="1" applyAlignment="1">
      <alignment horizontal="right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10" xfId="0" applyFont="1" applyBorder="1" applyAlignment="1">
      <alignment horizontal="center"/>
    </xf>
    <xf numFmtId="40" fontId="69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left"/>
    </xf>
    <xf numFmtId="40" fontId="70" fillId="0" borderId="10" xfId="0" applyNumberFormat="1" applyFont="1" applyBorder="1" applyAlignment="1">
      <alignment horizontal="right"/>
    </xf>
    <xf numFmtId="40" fontId="70" fillId="0" borderId="11" xfId="0" applyNumberFormat="1" applyFont="1" applyBorder="1" applyAlignment="1">
      <alignment horizontal="right"/>
    </xf>
    <xf numFmtId="0" fontId="69" fillId="33" borderId="11" xfId="0" applyFont="1" applyFill="1" applyBorder="1" applyAlignment="1">
      <alignment/>
    </xf>
    <xf numFmtId="40" fontId="69" fillId="33" borderId="11" xfId="0" applyNumberFormat="1" applyFont="1" applyFill="1" applyBorder="1" applyAlignment="1">
      <alignment/>
    </xf>
    <xf numFmtId="40" fontId="69" fillId="33" borderId="11" xfId="0" applyNumberFormat="1" applyFont="1" applyFill="1" applyBorder="1" applyAlignment="1">
      <alignment horizontal="right"/>
    </xf>
    <xf numFmtId="0" fontId="69" fillId="0" borderId="10" xfId="0" applyFont="1" applyBorder="1" applyAlignment="1">
      <alignment/>
    </xf>
    <xf numFmtId="40" fontId="72" fillId="0" borderId="12" xfId="0" applyNumberFormat="1" applyFont="1" applyBorder="1" applyAlignment="1">
      <alignment horizontal="right"/>
    </xf>
    <xf numFmtId="40" fontId="69" fillId="0" borderId="10" xfId="0" applyNumberFormat="1" applyFont="1" applyBorder="1" applyAlignment="1">
      <alignment horizontal="right"/>
    </xf>
    <xf numFmtId="0" fontId="69" fillId="0" borderId="0" xfId="0" applyFont="1" applyFill="1" applyBorder="1" applyAlignment="1">
      <alignment/>
    </xf>
    <xf numFmtId="40" fontId="69" fillId="0" borderId="0" xfId="0" applyNumberFormat="1" applyFont="1" applyFill="1" applyBorder="1" applyAlignment="1">
      <alignment horizontal="right"/>
    </xf>
    <xf numFmtId="0" fontId="70" fillId="0" borderId="0" xfId="0" applyFont="1" applyBorder="1" applyAlignment="1">
      <alignment horizontal="right"/>
    </xf>
    <xf numFmtId="0" fontId="73" fillId="34" borderId="0" xfId="0" applyFont="1" applyFill="1" applyBorder="1" applyAlignment="1">
      <alignment/>
    </xf>
    <xf numFmtId="40" fontId="73" fillId="34" borderId="0" xfId="0" applyNumberFormat="1" applyFont="1" applyFill="1" applyAlignment="1">
      <alignment/>
    </xf>
    <xf numFmtId="40" fontId="74" fillId="34" borderId="0" xfId="0" applyNumberFormat="1" applyFont="1" applyFill="1" applyAlignment="1">
      <alignment/>
    </xf>
    <xf numFmtId="0" fontId="75" fillId="0" borderId="0" xfId="0" applyFont="1" applyAlignment="1">
      <alignment horizontal="right"/>
    </xf>
    <xf numFmtId="40" fontId="70" fillId="0" borderId="10" xfId="0" applyNumberFormat="1" applyFont="1" applyBorder="1" applyAlignment="1">
      <alignment/>
    </xf>
    <xf numFmtId="0" fontId="70" fillId="0" borderId="10" xfId="0" applyFont="1" applyBorder="1" applyAlignment="1">
      <alignment/>
    </xf>
    <xf numFmtId="0" fontId="70" fillId="0" borderId="11" xfId="0" applyFont="1" applyBorder="1" applyAlignment="1">
      <alignment/>
    </xf>
    <xf numFmtId="40" fontId="70" fillId="0" borderId="11" xfId="0" applyNumberFormat="1" applyFont="1" applyBorder="1" applyAlignment="1">
      <alignment/>
    </xf>
    <xf numFmtId="40" fontId="69" fillId="0" borderId="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Alignment="1">
      <alignment horizontal="center"/>
    </xf>
    <xf numFmtId="44" fontId="76" fillId="35" borderId="0" xfId="0" applyNumberFormat="1" applyFont="1" applyFill="1" applyAlignment="1">
      <alignment/>
    </xf>
    <xf numFmtId="0" fontId="0" fillId="0" borderId="0" xfId="0" applyAlignment="1">
      <alignment horizontal="center"/>
    </xf>
    <xf numFmtId="44" fontId="0" fillId="35" borderId="0" xfId="0" applyNumberFormat="1" applyFill="1" applyAlignment="1">
      <alignment/>
    </xf>
    <xf numFmtId="44" fontId="42" fillId="0" borderId="0" xfId="0" applyNumberFormat="1" applyFont="1" applyAlignment="1">
      <alignment/>
    </xf>
    <xf numFmtId="0" fontId="60" fillId="5" borderId="11" xfId="0" applyFont="1" applyFill="1" applyBorder="1" applyAlignment="1">
      <alignment/>
    </xf>
    <xf numFmtId="40" fontId="60" fillId="5" borderId="11" xfId="0" applyNumberFormat="1" applyFont="1" applyFill="1" applyBorder="1" applyAlignment="1">
      <alignment/>
    </xf>
    <xf numFmtId="40" fontId="60" fillId="5" borderId="11" xfId="0" applyNumberFormat="1" applyFont="1" applyFill="1" applyBorder="1" applyAlignment="1">
      <alignment horizontal="right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40" fontId="5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9" fillId="0" borderId="0" xfId="0" applyFont="1" applyBorder="1" applyAlignment="1">
      <alignment/>
    </xf>
    <xf numFmtId="0" fontId="60" fillId="5" borderId="10" xfId="0" applyFont="1" applyFill="1" applyBorder="1" applyAlignment="1">
      <alignment/>
    </xf>
    <xf numFmtId="40" fontId="60" fillId="5" borderId="11" xfId="0" applyNumberFormat="1" applyFont="1" applyFill="1" applyBorder="1" applyAlignment="1">
      <alignment/>
    </xf>
    <xf numFmtId="0" fontId="60" fillId="0" borderId="11" xfId="0" applyFont="1" applyBorder="1" applyAlignment="1">
      <alignment horizontal="center"/>
    </xf>
    <xf numFmtId="40" fontId="60" fillId="0" borderId="11" xfId="0" applyNumberFormat="1" applyFont="1" applyBorder="1" applyAlignment="1">
      <alignment/>
    </xf>
    <xf numFmtId="40" fontId="59" fillId="0" borderId="11" xfId="0" applyNumberFormat="1" applyFont="1" applyBorder="1" applyAlignment="1">
      <alignment/>
    </xf>
    <xf numFmtId="0" fontId="59" fillId="0" borderId="11" xfId="0" applyFont="1" applyBorder="1" applyAlignment="1">
      <alignment/>
    </xf>
    <xf numFmtId="0" fontId="65" fillId="0" borderId="0" xfId="0" applyFont="1" applyAlignment="1">
      <alignment/>
    </xf>
    <xf numFmtId="40" fontId="60" fillId="0" borderId="0" xfId="0" applyNumberFormat="1" applyFont="1" applyAlignment="1">
      <alignment horizontal="right"/>
    </xf>
    <xf numFmtId="0" fontId="59" fillId="0" borderId="0" xfId="0" applyFont="1" applyAlignment="1">
      <alignment horizontal="right"/>
    </xf>
    <xf numFmtId="0" fontId="62" fillId="34" borderId="0" xfId="0" applyFont="1" applyFill="1" applyAlignment="1">
      <alignment/>
    </xf>
    <xf numFmtId="40" fontId="59" fillId="0" borderId="10" xfId="0" applyNumberFormat="1" applyFont="1" applyBorder="1" applyAlignment="1">
      <alignment/>
    </xf>
    <xf numFmtId="40" fontId="60" fillId="0" borderId="0" xfId="0" applyNumberFormat="1" applyFont="1" applyAlignment="1">
      <alignment/>
    </xf>
    <xf numFmtId="44" fontId="52" fillId="0" borderId="0" xfId="0" applyNumberFormat="1" applyFont="1" applyAlignment="1">
      <alignment horizontal="center"/>
    </xf>
    <xf numFmtId="44" fontId="52" fillId="0" borderId="0" xfId="0" applyNumberFormat="1" applyFont="1" applyAlignment="1">
      <alignment/>
    </xf>
    <xf numFmtId="44" fontId="77" fillId="0" borderId="0" xfId="0" applyNumberFormat="1" applyFont="1" applyAlignment="1">
      <alignment/>
    </xf>
    <xf numFmtId="44" fontId="77" fillId="0" borderId="0" xfId="0" applyNumberFormat="1" applyFont="1" applyAlignment="1">
      <alignment horizontal="center"/>
    </xf>
    <xf numFmtId="40" fontId="59" fillId="0" borderId="10" xfId="0" applyNumberFormat="1" applyFont="1" applyBorder="1" applyAlignment="1">
      <alignment horizontal="center"/>
    </xf>
    <xf numFmtId="165" fontId="70" fillId="0" borderId="0" xfId="0" applyNumberFormat="1" applyFont="1" applyAlignment="1">
      <alignment/>
    </xf>
    <xf numFmtId="165" fontId="70" fillId="0" borderId="0" xfId="0" applyNumberFormat="1" applyFont="1" applyAlignment="1">
      <alignment/>
    </xf>
    <xf numFmtId="165" fontId="69" fillId="0" borderId="10" xfId="0" applyNumberFormat="1" applyFont="1" applyBorder="1" applyAlignment="1">
      <alignment/>
    </xf>
    <xf numFmtId="165" fontId="70" fillId="0" borderId="10" xfId="0" applyNumberFormat="1" applyFont="1" applyBorder="1" applyAlignment="1">
      <alignment horizontal="center"/>
    </xf>
    <xf numFmtId="165" fontId="70" fillId="0" borderId="10" xfId="0" applyNumberFormat="1" applyFont="1" applyBorder="1" applyAlignment="1">
      <alignment/>
    </xf>
    <xf numFmtId="165" fontId="69" fillId="0" borderId="10" xfId="0" applyNumberFormat="1" applyFont="1" applyBorder="1" applyAlignment="1">
      <alignment horizontal="center"/>
    </xf>
    <xf numFmtId="165" fontId="70" fillId="0" borderId="0" xfId="0" applyNumberFormat="1" applyFont="1" applyBorder="1" applyAlignment="1">
      <alignment/>
    </xf>
    <xf numFmtId="165" fontId="70" fillId="0" borderId="10" xfId="0" applyNumberFormat="1" applyFont="1" applyBorder="1" applyAlignment="1">
      <alignment horizontal="left"/>
    </xf>
    <xf numFmtId="165" fontId="70" fillId="0" borderId="11" xfId="0" applyNumberFormat="1" applyFont="1" applyBorder="1" applyAlignment="1">
      <alignment horizontal="left"/>
    </xf>
    <xf numFmtId="165" fontId="70" fillId="0" borderId="11" xfId="0" applyNumberFormat="1" applyFont="1" applyBorder="1" applyAlignment="1">
      <alignment/>
    </xf>
    <xf numFmtId="165" fontId="70" fillId="0" borderId="11" xfId="0" applyNumberFormat="1" applyFont="1" applyFill="1" applyBorder="1" applyAlignment="1">
      <alignment/>
    </xf>
    <xf numFmtId="165" fontId="69" fillId="0" borderId="0" xfId="0" applyNumberFormat="1" applyFont="1" applyFill="1" applyBorder="1" applyAlignment="1">
      <alignment/>
    </xf>
    <xf numFmtId="165" fontId="71" fillId="0" borderId="0" xfId="0" applyNumberFormat="1" applyFont="1" applyAlignment="1">
      <alignment/>
    </xf>
    <xf numFmtId="165" fontId="71" fillId="0" borderId="0" xfId="0" applyNumberFormat="1" applyFont="1" applyAlignment="1">
      <alignment/>
    </xf>
    <xf numFmtId="9" fontId="60" fillId="0" borderId="10" xfId="0" applyNumberFormat="1" applyFont="1" applyBorder="1" applyAlignment="1">
      <alignment horizontal="center"/>
    </xf>
    <xf numFmtId="0" fontId="59" fillId="0" borderId="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59" fillId="5" borderId="10" xfId="0" applyFont="1" applyFill="1" applyBorder="1" applyAlignment="1">
      <alignment/>
    </xf>
    <xf numFmtId="40" fontId="59" fillId="5" borderId="11" xfId="0" applyNumberFormat="1" applyFont="1" applyFill="1" applyBorder="1" applyAlignment="1">
      <alignment/>
    </xf>
    <xf numFmtId="40" fontId="64" fillId="0" borderId="12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7.7109375" style="3" customWidth="1"/>
    <col min="2" max="2" width="8.8515625" style="3" customWidth="1"/>
    <col min="3" max="3" width="7.7109375" style="3" customWidth="1"/>
    <col min="4" max="4" width="6.8515625" style="3" customWidth="1"/>
    <col min="5" max="5" width="37.421875" style="3" customWidth="1"/>
    <col min="6" max="6" width="21.7109375" style="3" customWidth="1"/>
    <col min="7" max="7" width="21.140625" style="3" customWidth="1"/>
    <col min="8" max="8" width="18.28125" style="3" customWidth="1"/>
    <col min="9" max="16384" width="9.140625" style="3" customWidth="1"/>
  </cols>
  <sheetData>
    <row r="1" spans="1:6" ht="18">
      <c r="A1" s="1"/>
      <c r="B1" s="2"/>
      <c r="C1" s="2"/>
      <c r="D1" s="2"/>
      <c r="E1" s="27" t="s">
        <v>14</v>
      </c>
      <c r="F1" s="27"/>
    </row>
    <row r="2" spans="1:6" ht="18">
      <c r="A2" s="4"/>
      <c r="B2" s="4"/>
      <c r="E2" s="28" t="s">
        <v>149</v>
      </c>
      <c r="F2" s="28"/>
    </row>
    <row r="3" ht="15.75">
      <c r="A3" s="1" t="s">
        <v>0</v>
      </c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4222</v>
      </c>
      <c r="C5" s="5"/>
      <c r="D5" s="5"/>
      <c r="E5" s="8" t="s">
        <v>150</v>
      </c>
      <c r="F5" s="9">
        <v>0</v>
      </c>
      <c r="G5" s="9">
        <f>F5+H5</f>
        <v>25304.38</v>
      </c>
      <c r="H5" s="9">
        <v>25304.38</v>
      </c>
    </row>
    <row r="6" spans="5:8" ht="15.75">
      <c r="E6" s="67"/>
      <c r="F6" s="68">
        <v>14800000</v>
      </c>
      <c r="G6" s="68">
        <f>F6+H6</f>
        <v>14825304.38</v>
      </c>
      <c r="H6" s="69">
        <f>SUM(H5:H5)</f>
        <v>25304.38</v>
      </c>
    </row>
    <row r="7" spans="5:8" ht="15.75">
      <c r="E7" s="16" t="s">
        <v>15</v>
      </c>
      <c r="F7" s="9">
        <v>0</v>
      </c>
      <c r="G7" s="17">
        <v>12974695.62</v>
      </c>
      <c r="H7" s="18">
        <v>0</v>
      </c>
    </row>
    <row r="8" spans="1:8" ht="15.75">
      <c r="A8" s="1" t="s">
        <v>9</v>
      </c>
      <c r="E8" s="14"/>
      <c r="F8" s="15"/>
      <c r="G8" s="15"/>
      <c r="H8" s="19"/>
    </row>
    <row r="9" spans="5:15" ht="15.75">
      <c r="E9" s="20"/>
      <c r="F9" s="21"/>
      <c r="G9" s="22"/>
      <c r="H9" s="23"/>
      <c r="O9" s="24"/>
    </row>
    <row r="10" spans="1:12" ht="15.75">
      <c r="A10" s="5" t="s">
        <v>1</v>
      </c>
      <c r="B10" s="5" t="s">
        <v>2</v>
      </c>
      <c r="C10" s="5" t="s">
        <v>10</v>
      </c>
      <c r="D10" s="5"/>
      <c r="E10" s="5" t="s">
        <v>5</v>
      </c>
      <c r="F10" s="6" t="s">
        <v>6</v>
      </c>
      <c r="G10" s="6" t="s">
        <v>11</v>
      </c>
      <c r="H10" s="6" t="s">
        <v>8</v>
      </c>
      <c r="L10" s="24"/>
    </row>
    <row r="11" spans="1:12" ht="15.75">
      <c r="A11" s="7"/>
      <c r="B11" s="7"/>
      <c r="C11" s="7"/>
      <c r="D11" s="7"/>
      <c r="E11" s="8"/>
      <c r="F11" s="25"/>
      <c r="G11" s="25"/>
      <c r="H11" s="25"/>
      <c r="L11" s="24"/>
    </row>
    <row r="12" spans="5:8" ht="15.75">
      <c r="E12" s="67" t="s">
        <v>12</v>
      </c>
      <c r="F12" s="68">
        <v>27800000</v>
      </c>
      <c r="G12" s="68">
        <f>F12+H12</f>
        <v>27800000</v>
      </c>
      <c r="H12" s="69">
        <f>SUM(H11:H11)</f>
        <v>0</v>
      </c>
    </row>
    <row r="13" spans="1:8" ht="15.75">
      <c r="A13" s="3" t="s">
        <v>151</v>
      </c>
      <c r="F13" s="26"/>
      <c r="G13" s="26"/>
      <c r="H13" s="15"/>
    </row>
    <row r="14" spans="1:8" ht="15.75">
      <c r="A14" s="3" t="s">
        <v>13</v>
      </c>
      <c r="F14" s="26"/>
      <c r="G14" s="26"/>
      <c r="H14" s="15"/>
    </row>
    <row r="16" ht="15.75">
      <c r="A16" s="3" t="s">
        <v>152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E48" sqref="E48"/>
    </sheetView>
  </sheetViews>
  <sheetFormatPr defaultColWidth="9.140625" defaultRowHeight="15"/>
  <cols>
    <col min="1" max="1" width="7.140625" style="0" customWidth="1"/>
    <col min="3" max="3" width="11.7109375" style="0" customWidth="1"/>
    <col min="4" max="4" width="8.8515625" style="0" customWidth="1"/>
    <col min="5" max="5" width="41.7109375" style="0" customWidth="1"/>
    <col min="6" max="6" width="22.710937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2" t="s">
        <v>14</v>
      </c>
      <c r="F1" s="82"/>
      <c r="G1" s="3"/>
      <c r="H1" s="3"/>
    </row>
    <row r="2" spans="1:8" ht="18">
      <c r="A2" s="4"/>
      <c r="B2" s="4"/>
      <c r="C2" s="3"/>
      <c r="D2" s="3"/>
      <c r="E2" s="28" t="s">
        <v>115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4222</v>
      </c>
      <c r="C5" s="5"/>
      <c r="D5" s="5"/>
      <c r="E5" s="8" t="s">
        <v>116</v>
      </c>
      <c r="F5" s="9">
        <v>0</v>
      </c>
      <c r="G5" s="9">
        <v>261000</v>
      </c>
      <c r="H5" s="9">
        <f aca="true" t="shared" si="0" ref="H5:H10">G5-F5</f>
        <v>261000</v>
      </c>
    </row>
    <row r="6" spans="1:8" ht="15.75">
      <c r="A6" s="5">
        <v>3399</v>
      </c>
      <c r="B6" s="7">
        <v>2321</v>
      </c>
      <c r="C6" s="5"/>
      <c r="D6" s="5"/>
      <c r="E6" s="8" t="s">
        <v>117</v>
      </c>
      <c r="F6" s="30">
        <v>0</v>
      </c>
      <c r="G6" s="30">
        <v>3000</v>
      </c>
      <c r="H6" s="9">
        <f t="shared" si="0"/>
        <v>3000</v>
      </c>
    </row>
    <row r="7" spans="1:8" ht="15.75" hidden="1">
      <c r="A7" s="5"/>
      <c r="B7" s="7"/>
      <c r="C7" s="5"/>
      <c r="D7" s="5"/>
      <c r="E7" s="29"/>
      <c r="F7" s="30"/>
      <c r="G7" s="30"/>
      <c r="H7" s="9">
        <f t="shared" si="0"/>
        <v>0</v>
      </c>
    </row>
    <row r="8" spans="1:8" ht="15.75" hidden="1">
      <c r="A8" s="5"/>
      <c r="B8" s="7"/>
      <c r="C8" s="5"/>
      <c r="D8" s="5"/>
      <c r="E8" s="29"/>
      <c r="F8" s="30"/>
      <c r="G8" s="30"/>
      <c r="H8" s="9">
        <f t="shared" si="0"/>
        <v>0</v>
      </c>
    </row>
    <row r="9" spans="1:8" ht="15.75" hidden="1">
      <c r="A9" s="7"/>
      <c r="B9" s="7"/>
      <c r="C9" s="5"/>
      <c r="D9" s="5"/>
      <c r="E9" s="8"/>
      <c r="F9" s="9"/>
      <c r="G9" s="9"/>
      <c r="H9" s="9">
        <f t="shared" si="0"/>
        <v>0</v>
      </c>
    </row>
    <row r="10" spans="1:8" ht="15.75">
      <c r="A10" s="7">
        <v>5213</v>
      </c>
      <c r="B10" s="7">
        <v>2111</v>
      </c>
      <c r="C10" s="5"/>
      <c r="D10" s="5"/>
      <c r="E10" s="8" t="s">
        <v>118</v>
      </c>
      <c r="F10" s="30">
        <v>0</v>
      </c>
      <c r="G10" s="30">
        <v>20000</v>
      </c>
      <c r="H10" s="9">
        <f t="shared" si="0"/>
        <v>20000</v>
      </c>
    </row>
    <row r="11" spans="1:8" ht="15.75">
      <c r="A11" s="3"/>
      <c r="B11" s="3"/>
      <c r="C11" s="3"/>
      <c r="D11" s="3"/>
      <c r="E11" s="11"/>
      <c r="F11" s="12">
        <v>23724100.87</v>
      </c>
      <c r="G11" s="12">
        <f>F11+H11</f>
        <v>24008100.87</v>
      </c>
      <c r="H11" s="13">
        <f>SUM(H5:H10)</f>
        <v>284000</v>
      </c>
    </row>
    <row r="12" spans="1:8" ht="15.75">
      <c r="A12" s="3"/>
      <c r="B12" s="3"/>
      <c r="C12" s="3"/>
      <c r="D12" s="3"/>
      <c r="E12" s="16" t="s">
        <v>15</v>
      </c>
      <c r="F12" s="9"/>
      <c r="G12" s="17">
        <v>-2290008.77</v>
      </c>
      <c r="H12" s="18"/>
    </row>
    <row r="13" spans="1:8" ht="15.75">
      <c r="A13" s="1" t="s">
        <v>9</v>
      </c>
      <c r="B13" s="3"/>
      <c r="C13" s="3"/>
      <c r="D13" s="3"/>
      <c r="E13" s="4"/>
      <c r="F13" s="83"/>
      <c r="G13" s="83"/>
      <c r="H13" s="84"/>
    </row>
    <row r="14" spans="1:8" ht="15.75">
      <c r="A14" s="3"/>
      <c r="B14" s="3"/>
      <c r="C14" s="3"/>
      <c r="D14" s="3"/>
      <c r="E14" s="85"/>
      <c r="F14" s="21"/>
      <c r="G14" s="22"/>
      <c r="H14" s="23"/>
    </row>
    <row r="15" spans="1:8" ht="15.75">
      <c r="A15" s="5" t="s">
        <v>1</v>
      </c>
      <c r="B15" s="5" t="s">
        <v>2</v>
      </c>
      <c r="C15" s="5" t="s">
        <v>10</v>
      </c>
      <c r="D15" s="5"/>
      <c r="E15" s="5" t="s">
        <v>5</v>
      </c>
      <c r="F15" s="6" t="s">
        <v>6</v>
      </c>
      <c r="G15" s="6" t="s">
        <v>11</v>
      </c>
      <c r="H15" s="6" t="s">
        <v>8</v>
      </c>
    </row>
    <row r="16" spans="1:8" ht="15.75">
      <c r="A16" s="7">
        <v>5212</v>
      </c>
      <c r="B16" s="7">
        <v>5901</v>
      </c>
      <c r="C16" s="5"/>
      <c r="D16" s="5"/>
      <c r="E16" s="8" t="s">
        <v>119</v>
      </c>
      <c r="F16" s="9">
        <v>50000</v>
      </c>
      <c r="G16" s="9">
        <v>30000</v>
      </c>
      <c r="H16" s="9">
        <f>G16-F16</f>
        <v>-20000</v>
      </c>
    </row>
    <row r="17" spans="1:8" ht="15.75">
      <c r="A17" s="7">
        <v>5213</v>
      </c>
      <c r="B17" s="7">
        <v>5138</v>
      </c>
      <c r="C17" s="5"/>
      <c r="D17" s="5"/>
      <c r="E17" s="8" t="s">
        <v>120</v>
      </c>
      <c r="F17" s="30">
        <v>0</v>
      </c>
      <c r="G17" s="30">
        <v>20000</v>
      </c>
      <c r="H17" s="9">
        <f>G17-F17</f>
        <v>20000</v>
      </c>
    </row>
    <row r="18" spans="1:8" ht="15.75">
      <c r="A18" s="7"/>
      <c r="B18" s="7"/>
      <c r="C18" s="7"/>
      <c r="D18" s="7"/>
      <c r="E18" s="8"/>
      <c r="F18" s="86"/>
      <c r="G18" s="86"/>
      <c r="H18" s="9"/>
    </row>
    <row r="19" spans="1:8" ht="15.75" hidden="1">
      <c r="A19" s="7"/>
      <c r="B19" s="7"/>
      <c r="C19" s="7"/>
      <c r="D19" s="7"/>
      <c r="E19" s="8"/>
      <c r="F19" s="86"/>
      <c r="G19" s="86"/>
      <c r="H19" s="9"/>
    </row>
    <row r="20" spans="1:8" ht="15.75" hidden="1">
      <c r="A20" s="7"/>
      <c r="B20" s="7"/>
      <c r="C20" s="5"/>
      <c r="D20" s="5"/>
      <c r="E20" s="8"/>
      <c r="F20" s="86"/>
      <c r="G20" s="86"/>
      <c r="H20" s="9"/>
    </row>
    <row r="21" spans="1:8" ht="15.75" hidden="1">
      <c r="A21" s="7"/>
      <c r="B21" s="7"/>
      <c r="C21" s="5"/>
      <c r="D21" s="5"/>
      <c r="E21" s="8"/>
      <c r="F21" s="86"/>
      <c r="G21" s="86"/>
      <c r="H21" s="9"/>
    </row>
    <row r="22" spans="1:8" ht="15.75" hidden="1">
      <c r="A22" s="7"/>
      <c r="B22" s="7"/>
      <c r="C22" s="5"/>
      <c r="D22" s="5"/>
      <c r="E22" s="8"/>
      <c r="F22" s="86"/>
      <c r="G22" s="86"/>
      <c r="H22" s="9"/>
    </row>
    <row r="23" spans="1:8" ht="15.75" hidden="1">
      <c r="A23" s="7"/>
      <c r="B23" s="7"/>
      <c r="C23" s="5"/>
      <c r="D23" s="5"/>
      <c r="E23" s="8"/>
      <c r="F23" s="86"/>
      <c r="G23" s="86"/>
      <c r="H23" s="9"/>
    </row>
    <row r="24" spans="1:8" ht="15.75" hidden="1">
      <c r="A24" s="7"/>
      <c r="B24" s="7"/>
      <c r="C24" s="5"/>
      <c r="D24" s="5"/>
      <c r="E24" s="8"/>
      <c r="F24" s="86"/>
      <c r="G24" s="86"/>
      <c r="H24" s="9"/>
    </row>
    <row r="25" spans="1:8" ht="15.75" hidden="1">
      <c r="A25" s="7"/>
      <c r="B25" s="7"/>
      <c r="C25" s="5"/>
      <c r="D25" s="5"/>
      <c r="E25" s="8"/>
      <c r="F25" s="86"/>
      <c r="G25" s="86"/>
      <c r="H25" s="86"/>
    </row>
    <row r="26" spans="1:8" ht="15.75" hidden="1">
      <c r="A26" s="7"/>
      <c r="B26" s="7"/>
      <c r="C26" s="5"/>
      <c r="D26" s="5"/>
      <c r="E26" s="8"/>
      <c r="F26" s="86"/>
      <c r="G26" s="86"/>
      <c r="H26" s="86"/>
    </row>
    <row r="27" spans="1:8" ht="15.75" hidden="1">
      <c r="A27" s="7"/>
      <c r="B27" s="7"/>
      <c r="C27" s="5"/>
      <c r="D27" s="5"/>
      <c r="E27" s="8"/>
      <c r="F27" s="86"/>
      <c r="G27" s="86"/>
      <c r="H27" s="86"/>
    </row>
    <row r="28" spans="1:8" ht="15.75" hidden="1">
      <c r="A28" s="7"/>
      <c r="B28" s="7"/>
      <c r="C28" s="7"/>
      <c r="D28" s="7"/>
      <c r="E28" s="10"/>
      <c r="F28" s="86"/>
      <c r="G28" s="86"/>
      <c r="H28" s="86"/>
    </row>
    <row r="29" spans="1:8" ht="15.75">
      <c r="A29" s="7"/>
      <c r="B29" s="7"/>
      <c r="C29" s="7"/>
      <c r="D29" s="7"/>
      <c r="E29" s="10"/>
      <c r="F29" s="86"/>
      <c r="G29" s="86"/>
      <c r="H29" s="86"/>
    </row>
    <row r="30" spans="1:8" ht="15.75">
      <c r="A30" s="3"/>
      <c r="B30" s="3"/>
      <c r="C30" s="3"/>
      <c r="D30" s="3"/>
      <c r="E30" s="11" t="s">
        <v>12</v>
      </c>
      <c r="F30" s="12">
        <v>21718092.1</v>
      </c>
      <c r="G30" s="12">
        <f>F30+H30</f>
        <v>21718092.1</v>
      </c>
      <c r="H30" s="13">
        <f>SUM(H16:H29)</f>
        <v>0</v>
      </c>
    </row>
    <row r="31" spans="1:8" ht="15.75">
      <c r="A31" s="3" t="s">
        <v>121</v>
      </c>
      <c r="B31" s="3"/>
      <c r="C31" s="3"/>
      <c r="D31" s="3"/>
      <c r="E31" s="3"/>
      <c r="F31" s="87"/>
      <c r="G31" s="87"/>
      <c r="H31" s="83"/>
    </row>
    <row r="32" spans="1:8" ht="15.75">
      <c r="A32" s="3" t="s">
        <v>13</v>
      </c>
      <c r="B32" s="3"/>
      <c r="C32" s="3"/>
      <c r="D32" s="3"/>
      <c r="E32" s="3"/>
      <c r="F32" s="87"/>
      <c r="G32" s="87"/>
      <c r="H32" s="83"/>
    </row>
    <row r="33" spans="1:8" ht="15.75">
      <c r="A33" s="3" t="s">
        <v>91</v>
      </c>
      <c r="B33" s="3"/>
      <c r="C33" s="3"/>
      <c r="D33" s="3"/>
      <c r="E33" s="3"/>
      <c r="F33" s="3"/>
      <c r="G33" s="3"/>
      <c r="H33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140625" style="0" customWidth="1"/>
    <col min="3" max="3" width="14.00390625" style="0" customWidth="1"/>
    <col min="4" max="4" width="8.8515625" style="0" customWidth="1"/>
    <col min="5" max="5" width="39.00390625" style="0" customWidth="1"/>
    <col min="6" max="6" width="22.14062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2" t="s">
        <v>14</v>
      </c>
      <c r="F1" s="82"/>
      <c r="G1" s="3"/>
      <c r="H1" s="3"/>
    </row>
    <row r="2" spans="1:8" ht="18">
      <c r="A2" s="4"/>
      <c r="B2" s="4"/>
      <c r="C2" s="3"/>
      <c r="D2" s="3"/>
      <c r="E2" s="28" t="s">
        <v>122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4116</v>
      </c>
      <c r="C5" s="5" t="s">
        <v>123</v>
      </c>
      <c r="D5" s="5"/>
      <c r="E5" s="8" t="s">
        <v>124</v>
      </c>
      <c r="F5" s="9">
        <v>689309</v>
      </c>
      <c r="G5" s="9">
        <v>974410</v>
      </c>
      <c r="H5" s="9">
        <f aca="true" t="shared" si="0" ref="H5:H11">G5-F5</f>
        <v>285101</v>
      </c>
    </row>
    <row r="6" spans="1:8" ht="15.75">
      <c r="A6" s="5"/>
      <c r="B6" s="7">
        <v>4122</v>
      </c>
      <c r="C6" s="5"/>
      <c r="D6" s="5"/>
      <c r="E6" s="8" t="s">
        <v>128</v>
      </c>
      <c r="F6" s="30">
        <v>99987</v>
      </c>
      <c r="G6" s="30">
        <v>223767</v>
      </c>
      <c r="H6" s="9">
        <f t="shared" si="0"/>
        <v>123780</v>
      </c>
    </row>
    <row r="7" spans="1:8" ht="15.75">
      <c r="A7" s="5">
        <v>3632</v>
      </c>
      <c r="B7" s="7">
        <v>2139</v>
      </c>
      <c r="C7" s="5"/>
      <c r="D7" s="5"/>
      <c r="E7" s="8" t="s">
        <v>125</v>
      </c>
      <c r="F7" s="30">
        <v>2000</v>
      </c>
      <c r="G7" s="30">
        <v>10000</v>
      </c>
      <c r="H7" s="9">
        <f t="shared" si="0"/>
        <v>8000</v>
      </c>
    </row>
    <row r="8" spans="1:8" ht="15.75" hidden="1">
      <c r="A8" s="5"/>
      <c r="B8" s="7"/>
      <c r="C8" s="5"/>
      <c r="D8" s="5"/>
      <c r="E8" s="29"/>
      <c r="F8" s="30"/>
      <c r="G8" s="30"/>
      <c r="H8" s="9">
        <f t="shared" si="0"/>
        <v>0</v>
      </c>
    </row>
    <row r="9" spans="1:8" ht="15.75" hidden="1">
      <c r="A9" s="5"/>
      <c r="B9" s="7"/>
      <c r="C9" s="5"/>
      <c r="D9" s="5"/>
      <c r="E9" s="29"/>
      <c r="F9" s="30"/>
      <c r="G9" s="30"/>
      <c r="H9" s="9">
        <f t="shared" si="0"/>
        <v>0</v>
      </c>
    </row>
    <row r="10" spans="1:8" ht="15.75" hidden="1">
      <c r="A10" s="7"/>
      <c r="B10" s="7"/>
      <c r="C10" s="5"/>
      <c r="D10" s="5"/>
      <c r="E10" s="8"/>
      <c r="F10" s="9"/>
      <c r="G10" s="9"/>
      <c r="H10" s="9">
        <f t="shared" si="0"/>
        <v>0</v>
      </c>
    </row>
    <row r="11" spans="1:8" ht="15.75">
      <c r="A11" s="7">
        <v>3639</v>
      </c>
      <c r="B11" s="7">
        <v>3111</v>
      </c>
      <c r="C11" s="5"/>
      <c r="D11" s="5"/>
      <c r="E11" s="8" t="s">
        <v>126</v>
      </c>
      <c r="F11" s="30">
        <v>50000</v>
      </c>
      <c r="G11" s="30">
        <v>616000</v>
      </c>
      <c r="H11" s="9">
        <f t="shared" si="0"/>
        <v>566000</v>
      </c>
    </row>
    <row r="12" spans="1:8" ht="15.75">
      <c r="A12" s="3"/>
      <c r="B12" s="3"/>
      <c r="C12" s="3"/>
      <c r="D12" s="3"/>
      <c r="E12" s="11"/>
      <c r="F12" s="12">
        <v>24008100.87</v>
      </c>
      <c r="G12" s="12">
        <f>F12+H12</f>
        <v>24990981.87</v>
      </c>
      <c r="H12" s="13">
        <f>SUM(H5:H11)</f>
        <v>982881</v>
      </c>
    </row>
    <row r="13" spans="1:8" ht="15.75">
      <c r="A13" s="3"/>
      <c r="B13" s="3"/>
      <c r="C13" s="3"/>
      <c r="D13" s="3"/>
      <c r="E13" s="16" t="s">
        <v>15</v>
      </c>
      <c r="F13" s="9"/>
      <c r="G13" s="17">
        <v>-2972889.77</v>
      </c>
      <c r="H13" s="18"/>
    </row>
    <row r="14" spans="1:8" ht="15.75">
      <c r="A14" s="1" t="s">
        <v>9</v>
      </c>
      <c r="B14" s="3"/>
      <c r="C14" s="3"/>
      <c r="D14" s="3"/>
      <c r="E14" s="4"/>
      <c r="F14" s="83"/>
      <c r="G14" s="83"/>
      <c r="H14" s="84"/>
    </row>
    <row r="15" spans="1:8" ht="15.75">
      <c r="A15" s="3"/>
      <c r="B15" s="3"/>
      <c r="C15" s="3"/>
      <c r="D15" s="3"/>
      <c r="E15" s="85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>
        <v>3632</v>
      </c>
      <c r="B17" s="7">
        <v>5171</v>
      </c>
      <c r="C17" s="5"/>
      <c r="D17" s="5"/>
      <c r="E17" s="8" t="s">
        <v>127</v>
      </c>
      <c r="F17" s="9">
        <v>10000</v>
      </c>
      <c r="G17" s="9">
        <v>310000</v>
      </c>
      <c r="H17" s="9">
        <f>G17-F17</f>
        <v>300000</v>
      </c>
    </row>
    <row r="18" spans="1:8" ht="15.75">
      <c r="A18" s="3"/>
      <c r="B18" s="3"/>
      <c r="C18" s="3"/>
      <c r="D18" s="3"/>
      <c r="E18" s="11" t="s">
        <v>12</v>
      </c>
      <c r="F18" s="12">
        <v>21718092.1</v>
      </c>
      <c r="G18" s="12">
        <f>F18+H18</f>
        <v>22018092.1</v>
      </c>
      <c r="H18" s="13">
        <f>SUM(H17:H17)</f>
        <v>300000</v>
      </c>
    </row>
    <row r="19" spans="1:8" ht="15.75">
      <c r="A19" s="3"/>
      <c r="B19" s="3"/>
      <c r="C19" s="3"/>
      <c r="D19" s="3"/>
      <c r="E19" s="3"/>
      <c r="F19" s="87"/>
      <c r="G19" s="87"/>
      <c r="H19" s="83"/>
    </row>
    <row r="20" spans="1:8" ht="15.75">
      <c r="A20" s="3" t="s">
        <v>129</v>
      </c>
      <c r="B20" s="3"/>
      <c r="C20" s="3"/>
      <c r="D20" s="3"/>
      <c r="E20" s="3"/>
      <c r="F20" s="87"/>
      <c r="G20" s="87"/>
      <c r="H20" s="83"/>
    </row>
    <row r="21" spans="1:8" ht="15.75">
      <c r="A21" s="3"/>
      <c r="B21" s="3"/>
      <c r="C21" s="3"/>
      <c r="D21" s="3"/>
      <c r="E21" s="3"/>
      <c r="F21" s="3"/>
      <c r="G21" s="3"/>
      <c r="H21" s="3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140625" style="0" customWidth="1"/>
    <col min="3" max="3" width="14.00390625" style="0" customWidth="1"/>
    <col min="4" max="4" width="8.8515625" style="0" customWidth="1"/>
    <col min="5" max="5" width="39.00390625" style="0" customWidth="1"/>
    <col min="6" max="6" width="22.14062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2" t="s">
        <v>14</v>
      </c>
      <c r="F1" s="82"/>
      <c r="G1" s="3"/>
      <c r="H1" s="3"/>
    </row>
    <row r="2" spans="1:8" ht="18">
      <c r="A2" s="4"/>
      <c r="B2" s="4"/>
      <c r="C2" s="3"/>
      <c r="D2" s="3"/>
      <c r="E2" s="28" t="s">
        <v>130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4112</v>
      </c>
      <c r="C5" s="5"/>
      <c r="D5" s="5"/>
      <c r="E5" s="8" t="s">
        <v>131</v>
      </c>
      <c r="F5" s="9">
        <v>880000</v>
      </c>
      <c r="G5" s="9">
        <v>852800</v>
      </c>
      <c r="H5" s="9">
        <f>G5-F5</f>
        <v>-27200</v>
      </c>
    </row>
    <row r="6" spans="1:8" ht="15.75">
      <c r="A6" s="5"/>
      <c r="B6" s="7">
        <v>4116</v>
      </c>
      <c r="C6" s="5">
        <v>29030</v>
      </c>
      <c r="D6" s="5"/>
      <c r="E6" s="8" t="s">
        <v>132</v>
      </c>
      <c r="F6" s="30">
        <v>974410</v>
      </c>
      <c r="G6" s="30">
        <v>1776829</v>
      </c>
      <c r="H6" s="9">
        <f>G6-F6</f>
        <v>802419</v>
      </c>
    </row>
    <row r="7" spans="1:8" ht="15.75">
      <c r="A7" s="5">
        <v>6402</v>
      </c>
      <c r="B7" s="7">
        <v>2226</v>
      </c>
      <c r="C7" s="5"/>
      <c r="D7" s="5"/>
      <c r="E7" s="8" t="s">
        <v>133</v>
      </c>
      <c r="F7" s="30">
        <v>0</v>
      </c>
      <c r="G7" s="30">
        <v>240000</v>
      </c>
      <c r="H7" s="9">
        <f>G7-F7</f>
        <v>240000</v>
      </c>
    </row>
    <row r="8" spans="1:8" ht="15.75" hidden="1">
      <c r="A8" s="5"/>
      <c r="B8" s="7"/>
      <c r="C8" s="5"/>
      <c r="D8" s="5"/>
      <c r="E8" s="29"/>
      <c r="F8" s="30"/>
      <c r="G8" s="30"/>
      <c r="H8" s="9"/>
    </row>
    <row r="9" spans="1:8" ht="15.75" hidden="1">
      <c r="A9" s="5"/>
      <c r="B9" s="7"/>
      <c r="C9" s="5"/>
      <c r="D9" s="5"/>
      <c r="E9" s="29"/>
      <c r="F9" s="30"/>
      <c r="G9" s="30"/>
      <c r="H9" s="9"/>
    </row>
    <row r="10" spans="1:8" ht="15.75" hidden="1">
      <c r="A10" s="7"/>
      <c r="B10" s="7"/>
      <c r="C10" s="5"/>
      <c r="D10" s="5"/>
      <c r="E10" s="8"/>
      <c r="F10" s="9"/>
      <c r="G10" s="9"/>
      <c r="H10" s="9"/>
    </row>
    <row r="11" spans="1:8" ht="15.75">
      <c r="A11" s="7"/>
      <c r="B11" s="7"/>
      <c r="C11" s="5"/>
      <c r="D11" s="5"/>
      <c r="E11" s="8"/>
      <c r="F11" s="30"/>
      <c r="G11" s="30"/>
      <c r="H11" s="9"/>
    </row>
    <row r="12" spans="1:8" ht="15.75">
      <c r="A12" s="3"/>
      <c r="B12" s="3"/>
      <c r="C12" s="3"/>
      <c r="D12" s="3"/>
      <c r="E12" s="11"/>
      <c r="F12" s="12">
        <v>24990981.87</v>
      </c>
      <c r="G12" s="12">
        <f>F12+H12</f>
        <v>26006200.87</v>
      </c>
      <c r="H12" s="13">
        <f>SUM(H5:H11)</f>
        <v>1015219</v>
      </c>
    </row>
    <row r="13" spans="1:8" ht="15.75">
      <c r="A13" s="3"/>
      <c r="B13" s="3"/>
      <c r="C13" s="3"/>
      <c r="D13" s="3"/>
      <c r="E13" s="16" t="s">
        <v>15</v>
      </c>
      <c r="F13" s="9"/>
      <c r="G13" s="17">
        <v>-3988108.77</v>
      </c>
      <c r="H13" s="18"/>
    </row>
    <row r="14" spans="1:8" ht="15.75">
      <c r="A14" s="1" t="s">
        <v>9</v>
      </c>
      <c r="B14" s="3"/>
      <c r="C14" s="3"/>
      <c r="D14" s="3"/>
      <c r="E14" s="4"/>
      <c r="F14" s="83"/>
      <c r="G14" s="83"/>
      <c r="H14" s="84"/>
    </row>
    <row r="15" spans="1:8" ht="15.75">
      <c r="A15" s="3"/>
      <c r="B15" s="3"/>
      <c r="C15" s="3"/>
      <c r="D15" s="3"/>
      <c r="E15" s="85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/>
      <c r="B17" s="7"/>
      <c r="C17" s="5"/>
      <c r="D17" s="5"/>
      <c r="E17" s="8"/>
      <c r="F17" s="9"/>
      <c r="G17" s="9"/>
      <c r="H17" s="9"/>
    </row>
    <row r="18" spans="1:8" ht="15.75">
      <c r="A18" s="3"/>
      <c r="B18" s="3"/>
      <c r="C18" s="3"/>
      <c r="D18" s="3"/>
      <c r="E18" s="11" t="s">
        <v>12</v>
      </c>
      <c r="F18" s="12">
        <v>22018092.1</v>
      </c>
      <c r="G18" s="12">
        <f>F18+H18</f>
        <v>22018092.1</v>
      </c>
      <c r="H18" s="13">
        <f>SUM(H17:H17)</f>
        <v>0</v>
      </c>
    </row>
    <row r="19" spans="1:8" ht="15.75">
      <c r="A19" s="3"/>
      <c r="B19" s="3"/>
      <c r="C19" s="3"/>
      <c r="D19" s="3"/>
      <c r="E19" s="3"/>
      <c r="F19" s="87"/>
      <c r="G19" s="87"/>
      <c r="H19" s="83"/>
    </row>
    <row r="20" spans="1:8" ht="15.75">
      <c r="A20" s="3" t="s">
        <v>134</v>
      </c>
      <c r="B20" s="3"/>
      <c r="C20" s="3"/>
      <c r="D20" s="3"/>
      <c r="E20" s="3"/>
      <c r="F20" s="87"/>
      <c r="G20" s="87"/>
      <c r="H20" s="83"/>
    </row>
    <row r="21" spans="1:8" ht="15.75">
      <c r="A21" s="3"/>
      <c r="B21" s="3"/>
      <c r="C21" s="3"/>
      <c r="D21" s="3"/>
      <c r="E21" s="3"/>
      <c r="F21" s="3"/>
      <c r="G21" s="3"/>
      <c r="H21" s="3"/>
    </row>
  </sheetData>
  <sheetProtection/>
  <printOptions/>
  <pageMargins left="0.31496062992125984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7.140625" style="0" customWidth="1"/>
    <col min="3" max="3" width="10.8515625" style="0" customWidth="1"/>
    <col min="4" max="4" width="8.8515625" style="0" customWidth="1"/>
    <col min="5" max="5" width="41.140625" style="0" customWidth="1"/>
    <col min="6" max="6" width="20.42187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2" t="s">
        <v>14</v>
      </c>
      <c r="F1" s="82"/>
      <c r="G1" s="3"/>
      <c r="H1" s="3"/>
    </row>
    <row r="2" spans="1:8" ht="18">
      <c r="A2" s="4"/>
      <c r="B2" s="4"/>
      <c r="C2" s="3"/>
      <c r="D2" s="3"/>
      <c r="E2" s="28" t="s">
        <v>135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4216</v>
      </c>
      <c r="C5" s="5"/>
      <c r="D5" s="5"/>
      <c r="E5" s="8" t="s">
        <v>136</v>
      </c>
      <c r="F5" s="9">
        <v>950000</v>
      </c>
      <c r="G5" s="9">
        <v>868365.93</v>
      </c>
      <c r="H5" s="9">
        <f>G5-F5</f>
        <v>-81634.06999999995</v>
      </c>
    </row>
    <row r="6" spans="1:8" ht="15.75">
      <c r="A6" s="5"/>
      <c r="B6" s="7">
        <v>4216</v>
      </c>
      <c r="C6" s="5"/>
      <c r="D6" s="5"/>
      <c r="E6" s="8" t="s">
        <v>137</v>
      </c>
      <c r="F6" s="30">
        <v>2860000</v>
      </c>
      <c r="G6" s="30">
        <v>2858383</v>
      </c>
      <c r="H6" s="9">
        <f aca="true" t="shared" si="0" ref="H6:H12">G6-F6</f>
        <v>-1617</v>
      </c>
    </row>
    <row r="7" spans="1:8" ht="15.75">
      <c r="A7" s="5"/>
      <c r="B7" s="7">
        <v>4116</v>
      </c>
      <c r="C7" s="7">
        <v>13013</v>
      </c>
      <c r="D7" s="5"/>
      <c r="E7" s="8" t="s">
        <v>143</v>
      </c>
      <c r="F7" s="30">
        <v>120000</v>
      </c>
      <c r="G7" s="30">
        <v>115600</v>
      </c>
      <c r="H7" s="9">
        <f t="shared" si="0"/>
        <v>-4400</v>
      </c>
    </row>
    <row r="8" spans="1:8" ht="15.75" hidden="1">
      <c r="A8" s="5"/>
      <c r="B8" s="7"/>
      <c r="C8" s="5"/>
      <c r="D8" s="5"/>
      <c r="E8" s="29"/>
      <c r="F8" s="30"/>
      <c r="G8" s="30"/>
      <c r="H8" s="9">
        <f t="shared" si="0"/>
        <v>0</v>
      </c>
    </row>
    <row r="9" spans="1:8" ht="15.75" hidden="1">
      <c r="A9" s="5"/>
      <c r="B9" s="7"/>
      <c r="C9" s="5"/>
      <c r="D9" s="5"/>
      <c r="E9" s="29"/>
      <c r="F9" s="30"/>
      <c r="G9" s="30"/>
      <c r="H9" s="9">
        <f t="shared" si="0"/>
        <v>0</v>
      </c>
    </row>
    <row r="10" spans="1:8" ht="15.75" hidden="1">
      <c r="A10" s="7"/>
      <c r="B10" s="7"/>
      <c r="C10" s="5"/>
      <c r="D10" s="5"/>
      <c r="E10" s="8"/>
      <c r="F10" s="9"/>
      <c r="G10" s="9"/>
      <c r="H10" s="9">
        <f t="shared" si="0"/>
        <v>0</v>
      </c>
    </row>
    <row r="11" spans="1:8" ht="15.75">
      <c r="A11" s="7"/>
      <c r="B11" s="7">
        <v>4222</v>
      </c>
      <c r="C11" s="5"/>
      <c r="D11" s="5"/>
      <c r="E11" s="8" t="s">
        <v>142</v>
      </c>
      <c r="F11" s="30">
        <v>261000</v>
      </c>
      <c r="G11" s="30">
        <v>234900</v>
      </c>
      <c r="H11" s="9">
        <f t="shared" si="0"/>
        <v>-26100</v>
      </c>
    </row>
    <row r="12" spans="1:8" ht="15.75">
      <c r="A12" s="7">
        <v>3639</v>
      </c>
      <c r="B12" s="7">
        <v>2111</v>
      </c>
      <c r="C12" s="5"/>
      <c r="D12" s="5"/>
      <c r="E12" s="8" t="s">
        <v>138</v>
      </c>
      <c r="F12" s="30">
        <v>0</v>
      </c>
      <c r="G12" s="30">
        <v>2528</v>
      </c>
      <c r="H12" s="9">
        <f t="shared" si="0"/>
        <v>2528</v>
      </c>
    </row>
    <row r="13" spans="1:8" ht="15.75">
      <c r="A13" s="3"/>
      <c r="B13" s="3"/>
      <c r="C13" s="3"/>
      <c r="D13" s="3"/>
      <c r="E13" s="11"/>
      <c r="F13" s="12">
        <v>26006200.87</v>
      </c>
      <c r="G13" s="12">
        <f>F13+H13</f>
        <v>25894977.8</v>
      </c>
      <c r="H13" s="13">
        <f>SUM(H5:H12)</f>
        <v>-111223.06999999995</v>
      </c>
    </row>
    <row r="14" spans="1:8" ht="15.75">
      <c r="A14" s="3"/>
      <c r="B14" s="3"/>
      <c r="C14" s="3"/>
      <c r="D14" s="3"/>
      <c r="E14" s="16" t="s">
        <v>15</v>
      </c>
      <c r="F14" s="9"/>
      <c r="G14" s="17">
        <v>-3858927.7</v>
      </c>
      <c r="H14" s="18"/>
    </row>
    <row r="15" spans="1:8" ht="15.75">
      <c r="A15" s="1" t="s">
        <v>9</v>
      </c>
      <c r="B15" s="3"/>
      <c r="C15" s="3"/>
      <c r="D15" s="3"/>
      <c r="E15" s="4"/>
      <c r="F15" s="83"/>
      <c r="G15" s="83"/>
      <c r="H15" s="84"/>
    </row>
    <row r="16" spans="1:8" ht="15.75">
      <c r="A16" s="3"/>
      <c r="B16" s="3"/>
      <c r="C16" s="3"/>
      <c r="D16" s="3"/>
      <c r="E16" s="85"/>
      <c r="F16" s="21"/>
      <c r="G16" s="22"/>
      <c r="H16" s="23"/>
    </row>
    <row r="17" spans="1:8" ht="15.75">
      <c r="A17" s="5" t="s">
        <v>1</v>
      </c>
      <c r="B17" s="5" t="s">
        <v>2</v>
      </c>
      <c r="C17" s="5" t="s">
        <v>10</v>
      </c>
      <c r="D17" s="5"/>
      <c r="E17" s="5" t="s">
        <v>5</v>
      </c>
      <c r="F17" s="6" t="s">
        <v>6</v>
      </c>
      <c r="G17" s="6" t="s">
        <v>11</v>
      </c>
      <c r="H17" s="6" t="s">
        <v>8</v>
      </c>
    </row>
    <row r="18" spans="1:8" ht="15.75">
      <c r="A18" s="7">
        <v>2219</v>
      </c>
      <c r="B18" s="7">
        <v>6121</v>
      </c>
      <c r="C18" s="7"/>
      <c r="D18" s="7"/>
      <c r="E18" s="7" t="s">
        <v>139</v>
      </c>
      <c r="F18" s="92">
        <v>1000000</v>
      </c>
      <c r="G18" s="92">
        <v>1022000</v>
      </c>
      <c r="H18" s="92">
        <f>G18-F18</f>
        <v>22000</v>
      </c>
    </row>
    <row r="19" spans="1:8" ht="15.75">
      <c r="A19" s="7">
        <v>3319</v>
      </c>
      <c r="B19" s="7">
        <v>5021</v>
      </c>
      <c r="C19" s="7"/>
      <c r="D19" s="7"/>
      <c r="E19" s="7" t="s">
        <v>140</v>
      </c>
      <c r="F19" s="92">
        <v>7000</v>
      </c>
      <c r="G19" s="92">
        <v>8050</v>
      </c>
      <c r="H19" s="92">
        <f>G19-F19</f>
        <v>1050</v>
      </c>
    </row>
    <row r="20" spans="1:8" ht="15.75">
      <c r="A20" s="7">
        <v>3745</v>
      </c>
      <c r="B20" s="7"/>
      <c r="C20" s="7">
        <v>13013</v>
      </c>
      <c r="D20" s="7"/>
      <c r="E20" s="7" t="s">
        <v>145</v>
      </c>
      <c r="F20" s="92">
        <v>120000</v>
      </c>
      <c r="G20" s="92">
        <v>115600</v>
      </c>
      <c r="H20" s="92">
        <f>G20-F20</f>
        <v>-4400</v>
      </c>
    </row>
    <row r="21" spans="1:8" ht="15.75">
      <c r="A21" s="7">
        <v>6112</v>
      </c>
      <c r="B21" s="7"/>
      <c r="C21" s="7"/>
      <c r="D21" s="7"/>
      <c r="E21" s="7" t="s">
        <v>141</v>
      </c>
      <c r="F21" s="92">
        <v>1135000</v>
      </c>
      <c r="G21" s="92">
        <v>1150000</v>
      </c>
      <c r="H21" s="92">
        <f>G21-F21</f>
        <v>15000</v>
      </c>
    </row>
    <row r="22" spans="1:8" ht="15.75">
      <c r="A22" s="7">
        <v>6115</v>
      </c>
      <c r="B22" s="7"/>
      <c r="C22" s="7">
        <v>98193</v>
      </c>
      <c r="D22" s="7"/>
      <c r="E22" s="7" t="s">
        <v>144</v>
      </c>
      <c r="F22" s="92">
        <v>47000</v>
      </c>
      <c r="G22" s="92">
        <v>31308</v>
      </c>
      <c r="H22" s="92">
        <f>G22-F22</f>
        <v>-15692</v>
      </c>
    </row>
    <row r="23" spans="1:8" ht="15.75">
      <c r="A23" s="5"/>
      <c r="B23" s="5"/>
      <c r="C23" s="5"/>
      <c r="D23" s="5"/>
      <c r="E23" s="5"/>
      <c r="F23" s="6"/>
      <c r="G23" s="6"/>
      <c r="H23" s="6"/>
    </row>
    <row r="24" spans="1:8" ht="15.75">
      <c r="A24" s="7"/>
      <c r="B24" s="7"/>
      <c r="C24" s="5"/>
      <c r="D24" s="5"/>
      <c r="E24" s="8"/>
      <c r="F24" s="9"/>
      <c r="G24" s="9"/>
      <c r="H24" s="9"/>
    </row>
    <row r="25" spans="1:8" ht="15.75">
      <c r="A25" s="3"/>
      <c r="B25" s="3"/>
      <c r="C25" s="3"/>
      <c r="D25" s="3"/>
      <c r="E25" s="11" t="s">
        <v>12</v>
      </c>
      <c r="F25" s="12">
        <v>22018092.1</v>
      </c>
      <c r="G25" s="12">
        <f>F25+H25</f>
        <v>22036050.1</v>
      </c>
      <c r="H25" s="13">
        <f>SUM(H18:H24)</f>
        <v>17958</v>
      </c>
    </row>
    <row r="26" spans="1:8" ht="15.75">
      <c r="A26" s="3"/>
      <c r="B26" s="3"/>
      <c r="C26" s="3"/>
      <c r="D26" s="3"/>
      <c r="E26" s="3"/>
      <c r="F26" s="87"/>
      <c r="G26" s="87"/>
      <c r="H26" s="83"/>
    </row>
    <row r="27" spans="1:8" ht="15.75">
      <c r="A27" s="3" t="s">
        <v>148</v>
      </c>
      <c r="B27" s="3"/>
      <c r="C27" s="3"/>
      <c r="D27" s="3"/>
      <c r="E27" s="3"/>
      <c r="F27" s="87"/>
      <c r="G27" s="87"/>
      <c r="H27" s="83"/>
    </row>
    <row r="28" spans="1:8" ht="15.75">
      <c r="A28" s="3"/>
      <c r="B28" s="3"/>
      <c r="C28" s="3"/>
      <c r="D28" s="3"/>
      <c r="E28" s="3"/>
      <c r="F28" s="3"/>
      <c r="G28" s="3"/>
      <c r="H28" s="3"/>
    </row>
  </sheetData>
  <sheetProtection/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.57421875" style="0" customWidth="1"/>
    <col min="2" max="2" width="22.8515625" style="61" customWidth="1"/>
    <col min="3" max="3" width="20.7109375" style="61" customWidth="1"/>
    <col min="4" max="4" width="23.8515625" style="61" customWidth="1"/>
    <col min="5" max="5" width="21.57421875" style="61" customWidth="1"/>
    <col min="6" max="6" width="20.421875" style="61" customWidth="1"/>
    <col min="7" max="7" width="19.8515625" style="0" customWidth="1"/>
  </cols>
  <sheetData>
    <row r="1" spans="1:6" ht="15">
      <c r="A1" s="64" t="s">
        <v>71</v>
      </c>
      <c r="B1" s="88" t="s">
        <v>68</v>
      </c>
      <c r="C1" s="62" t="s">
        <v>86</v>
      </c>
      <c r="D1" s="91" t="s">
        <v>69</v>
      </c>
      <c r="E1" s="62" t="s">
        <v>72</v>
      </c>
      <c r="F1" s="62" t="s">
        <v>70</v>
      </c>
    </row>
    <row r="2" spans="1:5" ht="15">
      <c r="A2">
        <v>1</v>
      </c>
      <c r="B2" s="61">
        <v>21800000</v>
      </c>
      <c r="C2" s="63">
        <v>21400000</v>
      </c>
      <c r="D2" s="61">
        <v>21800000</v>
      </c>
      <c r="E2" s="61">
        <f>D2-C2</f>
        <v>400000</v>
      </c>
    </row>
    <row r="3" spans="1:6" ht="15">
      <c r="A3">
        <v>2</v>
      </c>
      <c r="B3" s="61">
        <v>22028704.77</v>
      </c>
      <c r="C3" s="63">
        <v>21800000</v>
      </c>
      <c r="D3" s="61">
        <v>21876446</v>
      </c>
      <c r="E3" s="61">
        <f aca="true" t="shared" si="0" ref="E3:E8">D3-C3</f>
        <v>76446</v>
      </c>
      <c r="F3" s="61">
        <v>-152258.77</v>
      </c>
    </row>
    <row r="4" spans="1:6" ht="15">
      <c r="A4">
        <v>3</v>
      </c>
      <c r="B4" s="61">
        <v>22521567.77</v>
      </c>
      <c r="C4" s="63">
        <v>21876446</v>
      </c>
      <c r="D4" s="61">
        <v>22369309</v>
      </c>
      <c r="E4" s="61">
        <f t="shared" si="0"/>
        <v>492863</v>
      </c>
      <c r="F4" s="61">
        <v>-152258.77</v>
      </c>
    </row>
    <row r="5" spans="1:6" ht="15">
      <c r="A5">
        <v>4</v>
      </c>
      <c r="B5" s="61">
        <v>22650850.87</v>
      </c>
      <c r="C5" s="63">
        <v>22369309</v>
      </c>
      <c r="D5" s="61">
        <v>22498592.1</v>
      </c>
      <c r="E5" s="61">
        <f t="shared" si="0"/>
        <v>129283.10000000149</v>
      </c>
      <c r="F5" s="61">
        <v>-152258.77</v>
      </c>
    </row>
    <row r="6" spans="1:6" ht="15">
      <c r="A6">
        <v>5</v>
      </c>
      <c r="B6" s="61">
        <v>22650850.87</v>
      </c>
      <c r="C6" s="63">
        <v>22498592.1</v>
      </c>
      <c r="D6" s="61">
        <v>21668592.1</v>
      </c>
      <c r="E6" s="61">
        <f t="shared" si="0"/>
        <v>-830000</v>
      </c>
      <c r="F6" s="61">
        <f>F5+E6</f>
        <v>-982258.77</v>
      </c>
    </row>
    <row r="7" spans="1:6" ht="15">
      <c r="A7">
        <v>6</v>
      </c>
      <c r="B7" s="61">
        <v>23724100.87</v>
      </c>
      <c r="C7" s="63">
        <v>21668592.1</v>
      </c>
      <c r="D7" s="61">
        <v>21718092.1</v>
      </c>
      <c r="E7" s="61">
        <f t="shared" si="0"/>
        <v>49500</v>
      </c>
      <c r="F7" s="61">
        <v>-2006008.77</v>
      </c>
    </row>
    <row r="8" spans="1:6" ht="15">
      <c r="A8">
        <v>7</v>
      </c>
      <c r="B8" s="61">
        <v>24008100.87</v>
      </c>
      <c r="C8" s="63">
        <v>21718092.1</v>
      </c>
      <c r="D8" s="61">
        <v>21718092.1</v>
      </c>
      <c r="E8" s="61">
        <f t="shared" si="0"/>
        <v>0</v>
      </c>
      <c r="F8" s="61">
        <v>-2290008.77</v>
      </c>
    </row>
    <row r="9" ht="15">
      <c r="E9" s="66">
        <f>SUM(E2:E8)</f>
        <v>318092.1000000015</v>
      </c>
    </row>
    <row r="10" spans="2:6" ht="15">
      <c r="B10" s="89">
        <v>21400000</v>
      </c>
      <c r="D10" s="90">
        <v>21400000</v>
      </c>
      <c r="F10" s="61">
        <v>0</v>
      </c>
    </row>
    <row r="11" spans="2:6" ht="15">
      <c r="B11" s="89">
        <v>24008100.87</v>
      </c>
      <c r="D11" s="90">
        <v>21718092.1</v>
      </c>
      <c r="F11" s="61">
        <v>-2290008.77</v>
      </c>
    </row>
    <row r="12" spans="2:6" ht="15">
      <c r="B12" s="65">
        <f>B10-B11</f>
        <v>-2608100.870000001</v>
      </c>
      <c r="C12" s="65"/>
      <c r="D12" s="65">
        <f>D10-D11</f>
        <v>-318092.1000000015</v>
      </c>
      <c r="E12" s="66">
        <f>SUM(B12-D12)</f>
        <v>-2290008.7699999996</v>
      </c>
      <c r="F12" s="66">
        <f>SUM(F10:F11)</f>
        <v>-2290008.77</v>
      </c>
    </row>
    <row r="13" ht="15"/>
    <row r="14" ht="15"/>
    <row r="15" ht="15">
      <c r="E15" s="6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L52" sqref="L52"/>
    </sheetView>
  </sheetViews>
  <sheetFormatPr defaultColWidth="9.140625" defaultRowHeight="15" customHeight="1"/>
  <cols>
    <col min="1" max="1" width="5.28125" style="35" customWidth="1"/>
    <col min="2" max="2" width="7.140625" style="35" customWidth="1"/>
    <col min="3" max="3" width="19.7109375" style="105" customWidth="1"/>
    <col min="4" max="4" width="20.7109375" style="105" customWidth="1"/>
    <col min="5" max="5" width="20.57421875" style="106" customWidth="1"/>
    <col min="6" max="16384" width="9.140625" style="35" customWidth="1"/>
  </cols>
  <sheetData>
    <row r="1" spans="1:5" ht="15" customHeight="1">
      <c r="A1" s="31" t="s">
        <v>0</v>
      </c>
      <c r="B1" s="34"/>
      <c r="C1" s="93"/>
      <c r="D1" s="93"/>
      <c r="E1" s="94"/>
    </row>
    <row r="2" spans="1:5" ht="15" customHeight="1">
      <c r="A2" s="37" t="s">
        <v>1</v>
      </c>
      <c r="B2" s="37" t="s">
        <v>2</v>
      </c>
      <c r="C2" s="95" t="s">
        <v>146</v>
      </c>
      <c r="D2" s="95" t="s">
        <v>147</v>
      </c>
      <c r="E2" s="95" t="s">
        <v>8</v>
      </c>
    </row>
    <row r="3" spans="1:5" ht="15" customHeight="1">
      <c r="A3" s="37"/>
      <c r="B3" s="39"/>
      <c r="C3" s="96"/>
      <c r="D3" s="96"/>
      <c r="E3" s="97"/>
    </row>
    <row r="4" spans="1:5" ht="15" customHeight="1">
      <c r="A4" s="39"/>
      <c r="B4" s="39"/>
      <c r="C4" s="98"/>
      <c r="D4" s="98"/>
      <c r="E4" s="97"/>
    </row>
    <row r="5" spans="1:5" ht="15" customHeight="1">
      <c r="A5" s="31"/>
      <c r="B5" s="34"/>
      <c r="C5" s="93"/>
      <c r="D5" s="93"/>
      <c r="E5" s="99"/>
    </row>
    <row r="6" spans="1:5" ht="15" customHeight="1">
      <c r="A6" s="39">
        <v>1031</v>
      </c>
      <c r="B6" s="39">
        <v>5171</v>
      </c>
      <c r="C6" s="100">
        <v>0</v>
      </c>
      <c r="D6" s="100">
        <v>71000</v>
      </c>
      <c r="E6" s="97">
        <f>D6-C6</f>
        <v>71000</v>
      </c>
    </row>
    <row r="7" spans="1:5" ht="15" customHeight="1">
      <c r="A7" s="39">
        <v>1036</v>
      </c>
      <c r="B7" s="39">
        <v>5011</v>
      </c>
      <c r="C7" s="100">
        <v>375000</v>
      </c>
      <c r="D7" s="100">
        <v>383491</v>
      </c>
      <c r="E7" s="97">
        <f aca="true" t="shared" si="0" ref="E7:E63">D7-C7</f>
        <v>8491</v>
      </c>
    </row>
    <row r="8" spans="1:5" ht="15" customHeight="1">
      <c r="A8" s="39">
        <v>1036</v>
      </c>
      <c r="B8" s="39">
        <v>5021</v>
      </c>
      <c r="C8" s="100">
        <v>0</v>
      </c>
      <c r="D8" s="100">
        <v>901</v>
      </c>
      <c r="E8" s="97">
        <f t="shared" si="0"/>
        <v>901</v>
      </c>
    </row>
    <row r="9" spans="1:5" ht="15" customHeight="1">
      <c r="A9" s="39">
        <v>1036</v>
      </c>
      <c r="B9" s="39">
        <v>5031</v>
      </c>
      <c r="C9" s="100">
        <v>95000</v>
      </c>
      <c r="D9" s="100">
        <v>95641</v>
      </c>
      <c r="E9" s="97">
        <f t="shared" si="0"/>
        <v>641</v>
      </c>
    </row>
    <row r="10" spans="1:5" ht="15" customHeight="1">
      <c r="A10" s="39"/>
      <c r="B10" s="39">
        <v>5032</v>
      </c>
      <c r="C10" s="100">
        <v>34000</v>
      </c>
      <c r="D10" s="100">
        <v>34715</v>
      </c>
      <c r="E10" s="97">
        <f t="shared" si="0"/>
        <v>715</v>
      </c>
    </row>
    <row r="11" spans="1:5" ht="15" customHeight="1">
      <c r="A11" s="39"/>
      <c r="B11" s="39">
        <v>5139</v>
      </c>
      <c r="C11" s="100">
        <v>2000</v>
      </c>
      <c r="D11" s="100">
        <v>13829</v>
      </c>
      <c r="E11" s="97">
        <f t="shared" si="0"/>
        <v>11829</v>
      </c>
    </row>
    <row r="12" spans="1:5" ht="15" customHeight="1">
      <c r="A12" s="39"/>
      <c r="B12" s="39">
        <v>5173</v>
      </c>
      <c r="C12" s="100">
        <v>1000</v>
      </c>
      <c r="D12" s="100">
        <v>2200</v>
      </c>
      <c r="E12" s="97">
        <f t="shared" si="0"/>
        <v>1200</v>
      </c>
    </row>
    <row r="13" spans="1:5" ht="15" customHeight="1">
      <c r="A13" s="39"/>
      <c r="B13" s="39">
        <v>5132</v>
      </c>
      <c r="C13" s="100">
        <v>5000</v>
      </c>
      <c r="D13" s="100">
        <v>1560</v>
      </c>
      <c r="E13" s="97">
        <f t="shared" si="0"/>
        <v>-3440</v>
      </c>
    </row>
    <row r="14" spans="1:5" ht="15" customHeight="1">
      <c r="A14" s="39"/>
      <c r="B14" s="39">
        <v>5137</v>
      </c>
      <c r="C14" s="100">
        <v>10000</v>
      </c>
      <c r="D14" s="100">
        <v>0</v>
      </c>
      <c r="E14" s="97">
        <f t="shared" si="0"/>
        <v>-10000</v>
      </c>
    </row>
    <row r="15" spans="1:5" ht="15" customHeight="1">
      <c r="A15" s="39"/>
      <c r="B15" s="39">
        <v>5169</v>
      </c>
      <c r="C15" s="100">
        <v>21500</v>
      </c>
      <c r="D15" s="100">
        <v>17555</v>
      </c>
      <c r="E15" s="97">
        <f t="shared" si="0"/>
        <v>-3945</v>
      </c>
    </row>
    <row r="16" spans="1:5" ht="15" customHeight="1">
      <c r="A16" s="39"/>
      <c r="B16" s="39">
        <v>5171</v>
      </c>
      <c r="C16" s="100">
        <v>50000</v>
      </c>
      <c r="D16" s="100">
        <v>48200</v>
      </c>
      <c r="E16" s="97">
        <f t="shared" si="0"/>
        <v>-1800</v>
      </c>
    </row>
    <row r="17" spans="1:5" ht="15" customHeight="1">
      <c r="A17" s="39"/>
      <c r="B17" s="39">
        <v>5156</v>
      </c>
      <c r="C17" s="100">
        <v>30000</v>
      </c>
      <c r="D17" s="100">
        <v>25530</v>
      </c>
      <c r="E17" s="97">
        <f t="shared" si="0"/>
        <v>-4470</v>
      </c>
    </row>
    <row r="18" spans="1:5" ht="15" customHeight="1">
      <c r="A18" s="39"/>
      <c r="B18" s="39">
        <v>5162</v>
      </c>
      <c r="C18" s="100">
        <v>6500</v>
      </c>
      <c r="D18" s="100">
        <v>6378</v>
      </c>
      <c r="E18" s="97">
        <f t="shared" si="0"/>
        <v>-122</v>
      </c>
    </row>
    <row r="19" spans="1:5" ht="15" customHeight="1">
      <c r="A19" s="39">
        <v>1037</v>
      </c>
      <c r="B19" s="39">
        <v>5169</v>
      </c>
      <c r="C19" s="100">
        <v>100000</v>
      </c>
      <c r="D19" s="100">
        <v>130800</v>
      </c>
      <c r="E19" s="97">
        <f t="shared" si="0"/>
        <v>30800</v>
      </c>
    </row>
    <row r="20" spans="1:5" ht="15" customHeight="1">
      <c r="A20" s="39">
        <v>1037</v>
      </c>
      <c r="B20" s="39">
        <v>5139</v>
      </c>
      <c r="C20" s="100">
        <v>400000</v>
      </c>
      <c r="D20" s="100">
        <v>369200</v>
      </c>
      <c r="E20" s="97">
        <f t="shared" si="0"/>
        <v>-30800</v>
      </c>
    </row>
    <row r="21" spans="1:5" ht="15" customHeight="1">
      <c r="A21" s="39">
        <v>3314</v>
      </c>
      <c r="B21" s="39">
        <v>5137</v>
      </c>
      <c r="C21" s="100">
        <v>0</v>
      </c>
      <c r="D21" s="100">
        <v>1566</v>
      </c>
      <c r="E21" s="97">
        <f t="shared" si="0"/>
        <v>1566</v>
      </c>
    </row>
    <row r="22" spans="1:5" ht="15" customHeight="1">
      <c r="A22" s="39"/>
      <c r="B22" s="39">
        <v>5139</v>
      </c>
      <c r="C22" s="100">
        <v>2000</v>
      </c>
      <c r="D22" s="101">
        <v>2133</v>
      </c>
      <c r="E22" s="97">
        <f t="shared" si="0"/>
        <v>133</v>
      </c>
    </row>
    <row r="23" spans="1:5" ht="15" customHeight="1">
      <c r="A23" s="39"/>
      <c r="B23" s="39">
        <v>5021</v>
      </c>
      <c r="C23" s="100">
        <v>10000</v>
      </c>
      <c r="D23" s="101">
        <v>8301</v>
      </c>
      <c r="E23" s="97">
        <f t="shared" si="0"/>
        <v>-1699</v>
      </c>
    </row>
    <row r="24" spans="1:5" ht="15" customHeight="1">
      <c r="A24" s="39">
        <v>3399</v>
      </c>
      <c r="B24" s="39">
        <v>5492</v>
      </c>
      <c r="C24" s="100">
        <v>28000</v>
      </c>
      <c r="D24" s="101">
        <v>30300</v>
      </c>
      <c r="E24" s="97">
        <f t="shared" si="0"/>
        <v>2300</v>
      </c>
    </row>
    <row r="25" spans="1:5" ht="15" customHeight="1">
      <c r="A25" s="39"/>
      <c r="B25" s="39">
        <v>5121</v>
      </c>
      <c r="C25" s="100">
        <v>10000</v>
      </c>
      <c r="D25" s="101">
        <v>7700</v>
      </c>
      <c r="E25" s="97">
        <f t="shared" si="0"/>
        <v>-2300</v>
      </c>
    </row>
    <row r="26" spans="1:5" ht="15" customHeight="1">
      <c r="A26" s="39">
        <v>3412</v>
      </c>
      <c r="B26" s="39">
        <v>5139</v>
      </c>
      <c r="C26" s="100">
        <v>0</v>
      </c>
      <c r="D26" s="101">
        <v>8000</v>
      </c>
      <c r="E26" s="97">
        <f t="shared" si="0"/>
        <v>8000</v>
      </c>
    </row>
    <row r="27" spans="1:5" ht="15" customHeight="1">
      <c r="A27" s="39"/>
      <c r="B27" s="39">
        <v>5137</v>
      </c>
      <c r="C27" s="100">
        <v>10000</v>
      </c>
      <c r="D27" s="101">
        <v>2000</v>
      </c>
      <c r="E27" s="97">
        <f t="shared" si="0"/>
        <v>-8000</v>
      </c>
    </row>
    <row r="28" spans="1:5" ht="15" customHeight="1">
      <c r="A28" s="39"/>
      <c r="B28" s="39">
        <v>5154</v>
      </c>
      <c r="C28" s="100">
        <v>25000</v>
      </c>
      <c r="D28" s="101">
        <v>32400</v>
      </c>
      <c r="E28" s="97">
        <f t="shared" si="0"/>
        <v>7400</v>
      </c>
    </row>
    <row r="29" spans="1:5" ht="15" customHeight="1">
      <c r="A29" s="39"/>
      <c r="B29" s="39">
        <v>5153</v>
      </c>
      <c r="C29" s="100">
        <v>70000</v>
      </c>
      <c r="D29" s="101">
        <v>62600</v>
      </c>
      <c r="E29" s="97">
        <f t="shared" si="0"/>
        <v>-7400</v>
      </c>
    </row>
    <row r="30" spans="1:5" ht="15" customHeight="1">
      <c r="A30" s="39"/>
      <c r="B30" s="39">
        <v>5171</v>
      </c>
      <c r="C30" s="100">
        <v>5000</v>
      </c>
      <c r="D30" s="100"/>
      <c r="E30" s="97">
        <f t="shared" si="0"/>
        <v>-5000</v>
      </c>
    </row>
    <row r="31" spans="1:5" ht="15" customHeight="1">
      <c r="A31" s="39"/>
      <c r="B31" s="39">
        <v>5169</v>
      </c>
      <c r="C31" s="100">
        <v>0</v>
      </c>
      <c r="D31" s="101">
        <v>5000</v>
      </c>
      <c r="E31" s="97">
        <f t="shared" si="0"/>
        <v>5000</v>
      </c>
    </row>
    <row r="32" spans="1:5" ht="15" customHeight="1">
      <c r="A32" s="39">
        <v>3631</v>
      </c>
      <c r="B32" s="39">
        <v>5154</v>
      </c>
      <c r="C32" s="100">
        <v>150000</v>
      </c>
      <c r="D32" s="101">
        <v>151000</v>
      </c>
      <c r="E32" s="97">
        <f t="shared" si="0"/>
        <v>1000</v>
      </c>
    </row>
    <row r="33" spans="1:5" ht="15" customHeight="1">
      <c r="A33" s="39"/>
      <c r="B33" s="39">
        <v>6121</v>
      </c>
      <c r="C33" s="100">
        <v>150000</v>
      </c>
      <c r="D33" s="101">
        <v>197000</v>
      </c>
      <c r="E33" s="97">
        <f t="shared" si="0"/>
        <v>47000</v>
      </c>
    </row>
    <row r="34" spans="1:5" ht="15" customHeight="1">
      <c r="A34" s="39"/>
      <c r="B34" s="39">
        <v>5171</v>
      </c>
      <c r="C34" s="100">
        <v>200000</v>
      </c>
      <c r="D34" s="101">
        <v>152000</v>
      </c>
      <c r="E34" s="97">
        <f t="shared" si="0"/>
        <v>-48000</v>
      </c>
    </row>
    <row r="35" spans="1:5" ht="15" customHeight="1">
      <c r="A35" s="39">
        <v>3639</v>
      </c>
      <c r="B35" s="39">
        <v>5132</v>
      </c>
      <c r="C35" s="100">
        <v>1000</v>
      </c>
      <c r="D35" s="101">
        <v>2700</v>
      </c>
      <c r="E35" s="97">
        <f t="shared" si="0"/>
        <v>1700</v>
      </c>
    </row>
    <row r="36" spans="1:5" ht="15" customHeight="1">
      <c r="A36" s="39"/>
      <c r="B36" s="39">
        <v>5169</v>
      </c>
      <c r="C36" s="100">
        <v>30000</v>
      </c>
      <c r="D36" s="101">
        <v>40000</v>
      </c>
      <c r="E36" s="97">
        <f t="shared" si="0"/>
        <v>10000</v>
      </c>
    </row>
    <row r="37" spans="1:5" ht="15" customHeight="1">
      <c r="A37" s="39"/>
      <c r="B37" s="39">
        <v>5171</v>
      </c>
      <c r="C37" s="100">
        <v>15000</v>
      </c>
      <c r="D37" s="101">
        <v>42000</v>
      </c>
      <c r="E37" s="97">
        <f t="shared" si="0"/>
        <v>27000</v>
      </c>
    </row>
    <row r="38" spans="1:5" ht="15" customHeight="1">
      <c r="A38" s="39"/>
      <c r="B38" s="39">
        <v>5175</v>
      </c>
      <c r="C38" s="100">
        <v>0</v>
      </c>
      <c r="D38" s="101">
        <v>100</v>
      </c>
      <c r="E38" s="97">
        <f t="shared" si="0"/>
        <v>100</v>
      </c>
    </row>
    <row r="39" spans="1:5" ht="15" customHeight="1">
      <c r="A39" s="39"/>
      <c r="B39" s="39">
        <v>5361</v>
      </c>
      <c r="C39" s="100">
        <v>2000</v>
      </c>
      <c r="D39" s="101">
        <v>4000</v>
      </c>
      <c r="E39" s="97">
        <f t="shared" si="0"/>
        <v>2000</v>
      </c>
    </row>
    <row r="40" spans="1:5" ht="15" customHeight="1">
      <c r="A40" s="39"/>
      <c r="B40" s="39">
        <v>6130</v>
      </c>
      <c r="C40" s="100">
        <v>100000</v>
      </c>
      <c r="D40" s="101">
        <v>59200</v>
      </c>
      <c r="E40" s="97">
        <f t="shared" si="0"/>
        <v>-40800</v>
      </c>
    </row>
    <row r="41" spans="1:5" ht="15" customHeight="1">
      <c r="A41" s="39">
        <v>3722</v>
      </c>
      <c r="B41" s="39">
        <v>6349</v>
      </c>
      <c r="C41" s="100">
        <v>0</v>
      </c>
      <c r="D41" s="101">
        <v>30000</v>
      </c>
      <c r="E41" s="97">
        <f t="shared" si="0"/>
        <v>30000</v>
      </c>
    </row>
    <row r="42" spans="1:5" ht="15" customHeight="1">
      <c r="A42" s="39"/>
      <c r="B42" s="39">
        <v>5169</v>
      </c>
      <c r="C42" s="100">
        <v>975000</v>
      </c>
      <c r="D42" s="101">
        <v>945000</v>
      </c>
      <c r="E42" s="102">
        <f t="shared" si="0"/>
        <v>-30000</v>
      </c>
    </row>
    <row r="43" spans="1:5" ht="15" customHeight="1">
      <c r="A43" s="39">
        <v>3726</v>
      </c>
      <c r="B43" s="39">
        <v>5171</v>
      </c>
      <c r="C43" s="100">
        <v>25000</v>
      </c>
      <c r="D43" s="101">
        <v>0</v>
      </c>
      <c r="E43" s="102">
        <f t="shared" si="0"/>
        <v>-25000</v>
      </c>
    </row>
    <row r="44" spans="1:5" ht="15" customHeight="1">
      <c r="A44" s="39"/>
      <c r="B44" s="39">
        <v>5169</v>
      </c>
      <c r="C44" s="100">
        <v>50000</v>
      </c>
      <c r="D44" s="101">
        <v>75000</v>
      </c>
      <c r="E44" s="102">
        <f t="shared" si="0"/>
        <v>25000</v>
      </c>
    </row>
    <row r="45" spans="1:5" ht="15" customHeight="1">
      <c r="A45" s="39">
        <v>3745</v>
      </c>
      <c r="B45" s="39">
        <v>5132</v>
      </c>
      <c r="C45" s="100">
        <v>0</v>
      </c>
      <c r="D45" s="101">
        <v>4000</v>
      </c>
      <c r="E45" s="102">
        <f t="shared" si="0"/>
        <v>4000</v>
      </c>
    </row>
    <row r="46" spans="1:5" ht="15" customHeight="1">
      <c r="A46" s="39"/>
      <c r="B46" s="39">
        <v>5170</v>
      </c>
      <c r="C46" s="100">
        <v>20000</v>
      </c>
      <c r="D46" s="101">
        <v>30500</v>
      </c>
      <c r="E46" s="102">
        <f t="shared" si="0"/>
        <v>10500</v>
      </c>
    </row>
    <row r="47" spans="1:5" ht="15" customHeight="1">
      <c r="A47" s="39"/>
      <c r="B47" s="39">
        <v>5169</v>
      </c>
      <c r="C47" s="100">
        <v>40000</v>
      </c>
      <c r="D47" s="101">
        <v>25500</v>
      </c>
      <c r="E47" s="102">
        <f t="shared" si="0"/>
        <v>-14500</v>
      </c>
    </row>
    <row r="48" spans="1:5" ht="15" customHeight="1">
      <c r="A48" s="39">
        <v>6171</v>
      </c>
      <c r="B48" s="39">
        <v>5011</v>
      </c>
      <c r="C48" s="100">
        <v>740000</v>
      </c>
      <c r="D48" s="101">
        <v>757050</v>
      </c>
      <c r="E48" s="102">
        <f t="shared" si="0"/>
        <v>17050</v>
      </c>
    </row>
    <row r="49" spans="1:5" ht="15" customHeight="1">
      <c r="A49" s="39"/>
      <c r="B49" s="39">
        <v>5031</v>
      </c>
      <c r="C49" s="100">
        <v>185000</v>
      </c>
      <c r="D49" s="101">
        <v>190500</v>
      </c>
      <c r="E49" s="102">
        <f t="shared" si="0"/>
        <v>5500</v>
      </c>
    </row>
    <row r="50" spans="1:5" ht="15" customHeight="1">
      <c r="A50" s="39"/>
      <c r="B50" s="39">
        <v>5032</v>
      </c>
      <c r="C50" s="100">
        <v>66000</v>
      </c>
      <c r="D50" s="101">
        <v>70000</v>
      </c>
      <c r="E50" s="102">
        <f t="shared" si="0"/>
        <v>4000</v>
      </c>
    </row>
    <row r="51" spans="1:5" ht="15" customHeight="1">
      <c r="A51" s="39"/>
      <c r="B51" s="39">
        <v>5153</v>
      </c>
      <c r="C51" s="100">
        <v>40000</v>
      </c>
      <c r="D51" s="101">
        <v>22000</v>
      </c>
      <c r="E51" s="102">
        <f t="shared" si="0"/>
        <v>-18000</v>
      </c>
    </row>
    <row r="52" spans="1:5" ht="15" customHeight="1">
      <c r="A52" s="39"/>
      <c r="B52" s="39">
        <v>5161</v>
      </c>
      <c r="C52" s="100">
        <v>10000</v>
      </c>
      <c r="D52" s="101">
        <v>12300</v>
      </c>
      <c r="E52" s="102">
        <f t="shared" si="0"/>
        <v>2300</v>
      </c>
    </row>
    <row r="53" spans="1:5" ht="15" customHeight="1">
      <c r="A53" s="39"/>
      <c r="B53" s="39">
        <v>5164</v>
      </c>
      <c r="C53" s="100">
        <v>25000</v>
      </c>
      <c r="D53" s="101">
        <v>26600</v>
      </c>
      <c r="E53" s="102">
        <f t="shared" si="0"/>
        <v>1600</v>
      </c>
    </row>
    <row r="54" spans="1:5" ht="15" customHeight="1">
      <c r="A54" s="39"/>
      <c r="B54" s="39">
        <v>5166</v>
      </c>
      <c r="C54" s="100">
        <v>45000</v>
      </c>
      <c r="D54" s="101">
        <v>37500</v>
      </c>
      <c r="E54" s="102">
        <f t="shared" si="0"/>
        <v>-7500</v>
      </c>
    </row>
    <row r="55" spans="1:5" ht="15" customHeight="1">
      <c r="A55" s="39"/>
      <c r="B55" s="39">
        <v>5169</v>
      </c>
      <c r="C55" s="100">
        <v>40000</v>
      </c>
      <c r="D55" s="101">
        <v>59200</v>
      </c>
      <c r="E55" s="102">
        <f t="shared" si="0"/>
        <v>19200</v>
      </c>
    </row>
    <row r="56" spans="1:5" ht="15" customHeight="1">
      <c r="A56" s="39"/>
      <c r="B56" s="39">
        <v>5169</v>
      </c>
      <c r="C56" s="100">
        <v>63000</v>
      </c>
      <c r="D56" s="101">
        <v>53500</v>
      </c>
      <c r="E56" s="102">
        <f t="shared" si="0"/>
        <v>-9500</v>
      </c>
    </row>
    <row r="57" spans="1:5" ht="15" customHeight="1">
      <c r="A57" s="39"/>
      <c r="B57" s="39">
        <v>5171</v>
      </c>
      <c r="C57" s="100">
        <v>5000</v>
      </c>
      <c r="D57" s="101">
        <v>0</v>
      </c>
      <c r="E57" s="102">
        <f t="shared" si="0"/>
        <v>-5000</v>
      </c>
    </row>
    <row r="58" spans="1:5" ht="15" customHeight="1">
      <c r="A58" s="39"/>
      <c r="B58" s="39">
        <v>5172</v>
      </c>
      <c r="C58" s="100">
        <v>5000</v>
      </c>
      <c r="D58" s="101">
        <v>14000</v>
      </c>
      <c r="E58" s="102">
        <f t="shared" si="0"/>
        <v>9000</v>
      </c>
    </row>
    <row r="59" spans="1:5" ht="15" customHeight="1">
      <c r="A59" s="39"/>
      <c r="B59" s="39">
        <v>5173</v>
      </c>
      <c r="C59" s="100">
        <v>40000</v>
      </c>
      <c r="D59" s="101">
        <v>28500</v>
      </c>
      <c r="E59" s="102">
        <f t="shared" si="0"/>
        <v>-11500</v>
      </c>
    </row>
    <row r="60" spans="1:5" ht="15" customHeight="1">
      <c r="A60" s="39"/>
      <c r="B60" s="39">
        <v>5175</v>
      </c>
      <c r="C60" s="100">
        <v>8000</v>
      </c>
      <c r="D60" s="101">
        <v>2000</v>
      </c>
      <c r="E60" s="102">
        <f t="shared" si="0"/>
        <v>-6000</v>
      </c>
    </row>
    <row r="61" spans="1:5" ht="15" customHeight="1">
      <c r="A61" s="39"/>
      <c r="B61" s="39">
        <v>5179</v>
      </c>
      <c r="C61" s="100">
        <v>0</v>
      </c>
      <c r="D61" s="101">
        <v>1100</v>
      </c>
      <c r="E61" s="102">
        <f t="shared" si="0"/>
        <v>1100</v>
      </c>
    </row>
    <row r="62" spans="1:5" ht="15" customHeight="1">
      <c r="A62" s="39"/>
      <c r="B62" s="39">
        <v>5362</v>
      </c>
      <c r="C62" s="100">
        <v>2000</v>
      </c>
      <c r="D62" s="101">
        <v>2100</v>
      </c>
      <c r="E62" s="103">
        <f t="shared" si="0"/>
        <v>100</v>
      </c>
    </row>
    <row r="63" spans="1:5" ht="15" customHeight="1">
      <c r="A63" s="39"/>
      <c r="B63" s="39">
        <v>5321</v>
      </c>
      <c r="C63" s="100">
        <v>15000</v>
      </c>
      <c r="D63" s="101">
        <v>12650</v>
      </c>
      <c r="E63" s="103">
        <f t="shared" si="0"/>
        <v>-2350</v>
      </c>
    </row>
    <row r="64" spans="1:5" ht="15" customHeight="1">
      <c r="A64" s="34"/>
      <c r="B64" s="34"/>
      <c r="C64" s="93" t="s">
        <v>90</v>
      </c>
      <c r="D64" s="93"/>
      <c r="E64" s="104"/>
    </row>
    <row r="65" spans="1:5" ht="15" customHeight="1">
      <c r="A65" s="34"/>
      <c r="B65" s="34"/>
      <c r="C65" s="93" t="s">
        <v>87</v>
      </c>
      <c r="D65" s="93"/>
      <c r="E65" s="104"/>
    </row>
    <row r="66" spans="1:5" ht="15" customHeight="1">
      <c r="A66" s="34"/>
      <c r="B66" s="34"/>
      <c r="C66" s="93" t="s">
        <v>88</v>
      </c>
      <c r="D66" s="93"/>
      <c r="E66" s="94"/>
    </row>
    <row r="67" spans="1:5" ht="15" customHeight="1">
      <c r="A67" s="34"/>
      <c r="B67" s="34"/>
      <c r="C67" s="93" t="s">
        <v>89</v>
      </c>
      <c r="D67" s="93"/>
      <c r="E67" s="94"/>
    </row>
  </sheetData>
  <sheetProtection/>
  <printOptions/>
  <pageMargins left="0.7086614173228346" right="0.7086614173228346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1" sqref="E31"/>
    </sheetView>
  </sheetViews>
  <sheetFormatPr defaultColWidth="9.140625" defaultRowHeight="15"/>
  <cols>
    <col min="3" max="3" width="12.7109375" style="0" customWidth="1"/>
    <col min="4" max="4" width="9.00390625" style="0" customWidth="1"/>
    <col min="5" max="5" width="35.71093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155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 hidden="1">
      <c r="A5" s="5"/>
      <c r="B5" s="7">
        <v>1211</v>
      </c>
      <c r="C5" s="5"/>
      <c r="D5" s="5"/>
      <c r="E5" s="8" t="s">
        <v>92</v>
      </c>
      <c r="F5" s="9">
        <v>5790000</v>
      </c>
      <c r="G5" s="9">
        <v>6190000</v>
      </c>
      <c r="H5" s="9">
        <f>G5-F5</f>
        <v>400000</v>
      </c>
    </row>
    <row r="6" spans="1:8" ht="15.75">
      <c r="A6" s="5"/>
      <c r="B6" s="7">
        <v>4116</v>
      </c>
      <c r="C6" s="5">
        <v>103533063</v>
      </c>
      <c r="D6" s="107">
        <v>0.85</v>
      </c>
      <c r="E6" s="29" t="s">
        <v>154</v>
      </c>
      <c r="F6" s="30">
        <v>0</v>
      </c>
      <c r="G6" s="30">
        <v>553545.49</v>
      </c>
      <c r="H6" s="30">
        <v>553545.49</v>
      </c>
    </row>
    <row r="7" spans="1:8" ht="15.75">
      <c r="A7" s="5"/>
      <c r="B7" s="7"/>
      <c r="C7" s="5">
        <v>103133063</v>
      </c>
      <c r="D7" s="107">
        <v>0.15</v>
      </c>
      <c r="E7" s="29"/>
      <c r="F7" s="30"/>
      <c r="G7" s="30">
        <v>97684.51</v>
      </c>
      <c r="H7" s="30">
        <v>97684.51</v>
      </c>
    </row>
    <row r="8" spans="1:8" ht="15.75">
      <c r="A8" s="5"/>
      <c r="B8" s="7"/>
      <c r="C8" s="5"/>
      <c r="D8" s="5"/>
      <c r="E8" s="29"/>
      <c r="F8" s="30"/>
      <c r="G8" s="30"/>
      <c r="H8" s="30"/>
    </row>
    <row r="9" spans="1:8" ht="15.75">
      <c r="A9" s="5"/>
      <c r="B9" s="7"/>
      <c r="C9" s="5"/>
      <c r="D9" s="5"/>
      <c r="E9" s="29"/>
      <c r="F9" s="30"/>
      <c r="G9" s="30"/>
      <c r="H9" s="30"/>
    </row>
    <row r="10" spans="1:8" ht="15.75">
      <c r="A10" s="75"/>
      <c r="B10" s="75"/>
      <c r="C10" s="75"/>
      <c r="D10" s="75"/>
      <c r="E10" s="76"/>
      <c r="F10" s="68">
        <v>14825304.38</v>
      </c>
      <c r="G10" s="68">
        <f>F10+H10</f>
        <v>15476534.38</v>
      </c>
      <c r="H10" s="69">
        <f>SUM(H6:H9)</f>
        <v>651230</v>
      </c>
    </row>
    <row r="11" spans="1:8" ht="15.75">
      <c r="A11" s="3"/>
      <c r="B11" s="3"/>
      <c r="C11" s="3"/>
      <c r="D11" s="3"/>
      <c r="E11" s="16" t="s">
        <v>15</v>
      </c>
      <c r="F11" s="9">
        <v>0</v>
      </c>
      <c r="G11" s="17">
        <v>12974695.62</v>
      </c>
      <c r="H11" s="18">
        <v>0</v>
      </c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5">
        <v>3113</v>
      </c>
      <c r="B15" s="5">
        <v>5336</v>
      </c>
      <c r="C15" s="5">
        <v>103533063</v>
      </c>
      <c r="D15" s="107">
        <v>0.85</v>
      </c>
      <c r="E15" s="29" t="s">
        <v>154</v>
      </c>
      <c r="F15" s="30">
        <v>0</v>
      </c>
      <c r="G15" s="30">
        <v>553545.49</v>
      </c>
      <c r="H15" s="30">
        <v>553545.49</v>
      </c>
    </row>
    <row r="16" spans="1:8" ht="15.75">
      <c r="A16" s="5"/>
      <c r="B16" s="5"/>
      <c r="C16" s="5">
        <v>103133063</v>
      </c>
      <c r="D16" s="107">
        <v>0.15</v>
      </c>
      <c r="E16" s="29"/>
      <c r="F16" s="30"/>
      <c r="G16" s="30">
        <v>97684.51</v>
      </c>
      <c r="H16" s="30">
        <v>97684.51</v>
      </c>
    </row>
    <row r="17" spans="1:8" ht="15.75">
      <c r="A17" s="7"/>
      <c r="B17" s="7"/>
      <c r="C17" s="7"/>
      <c r="D17" s="7"/>
      <c r="E17" s="8"/>
      <c r="F17" s="25"/>
      <c r="G17" s="25"/>
      <c r="H17" s="25"/>
    </row>
    <row r="18" spans="1:8" ht="15.75">
      <c r="A18" s="3"/>
      <c r="B18" s="3"/>
      <c r="C18" s="3"/>
      <c r="D18" s="3"/>
      <c r="E18" s="67" t="s">
        <v>12</v>
      </c>
      <c r="F18" s="77">
        <v>27800000</v>
      </c>
      <c r="G18" s="77">
        <f>F18+H18</f>
        <v>28451230</v>
      </c>
      <c r="H18" s="77">
        <f>SUM(H15:H16)</f>
        <v>651230</v>
      </c>
    </row>
    <row r="19" spans="1:8" ht="15.75">
      <c r="A19" s="3" t="s">
        <v>153</v>
      </c>
      <c r="B19" s="3"/>
      <c r="C19" s="3"/>
      <c r="D19" s="3"/>
      <c r="E19" s="3"/>
      <c r="F19" s="26"/>
      <c r="G19" s="26"/>
      <c r="H19" s="15"/>
    </row>
    <row r="20" spans="1:8" ht="15.75">
      <c r="A20" s="3" t="s">
        <v>13</v>
      </c>
      <c r="B20" s="3"/>
      <c r="C20" s="3"/>
      <c r="D20" s="3"/>
      <c r="E20" s="3"/>
      <c r="F20" s="26"/>
      <c r="G20" s="26"/>
      <c r="H20" s="15"/>
    </row>
    <row r="21" spans="1:8" ht="15.75">
      <c r="A21" s="3"/>
      <c r="B21" s="3"/>
      <c r="C21" s="3"/>
      <c r="D21" s="3"/>
      <c r="E21" s="3"/>
      <c r="F21" s="3"/>
      <c r="G21" s="3"/>
      <c r="H21" s="3"/>
    </row>
    <row r="22" spans="1:8" ht="15.75">
      <c r="A22" s="3"/>
      <c r="B22" s="3"/>
      <c r="C22" s="3"/>
      <c r="D22" s="3"/>
      <c r="E22" s="3"/>
      <c r="F22" s="3"/>
      <c r="G22" s="3"/>
      <c r="H22" s="3"/>
    </row>
    <row r="23" spans="1:9" ht="15.75">
      <c r="A23" s="70"/>
      <c r="B23" s="70"/>
      <c r="C23" s="71"/>
      <c r="D23" s="71"/>
      <c r="E23" s="72"/>
      <c r="F23" s="73"/>
      <c r="G23" s="73"/>
      <c r="H23" s="73"/>
      <c r="I23" s="74"/>
    </row>
    <row r="24" spans="1:9" ht="15.75">
      <c r="A24" s="70"/>
      <c r="B24" s="70"/>
      <c r="C24" s="71"/>
      <c r="D24" s="71"/>
      <c r="E24" s="72"/>
      <c r="F24" s="73"/>
      <c r="G24" s="73"/>
      <c r="H24" s="73"/>
      <c r="I24" s="74"/>
    </row>
    <row r="25" spans="1:9" ht="15.75">
      <c r="A25" s="70"/>
      <c r="B25" s="70"/>
      <c r="C25" s="71"/>
      <c r="D25" s="71"/>
      <c r="E25" s="72"/>
      <c r="F25" s="73"/>
      <c r="G25" s="73"/>
      <c r="H25" s="73"/>
      <c r="I25" s="74"/>
    </row>
    <row r="26" spans="1:9" ht="15.75">
      <c r="A26" s="70"/>
      <c r="B26" s="70"/>
      <c r="C26" s="71"/>
      <c r="D26" s="71"/>
      <c r="E26" s="72"/>
      <c r="F26" s="73"/>
      <c r="G26" s="73"/>
      <c r="H26" s="73"/>
      <c r="I26" s="74"/>
    </row>
    <row r="27" spans="1:9" ht="15.75">
      <c r="A27" s="70"/>
      <c r="B27" s="70"/>
      <c r="C27" s="71"/>
      <c r="D27" s="71"/>
      <c r="E27" s="72"/>
      <c r="F27" s="73"/>
      <c r="G27" s="73"/>
      <c r="H27" s="73"/>
      <c r="I27" s="74"/>
    </row>
    <row r="28" spans="1:9" ht="15.75">
      <c r="A28" s="70"/>
      <c r="B28" s="70"/>
      <c r="C28" s="71"/>
      <c r="D28" s="71"/>
      <c r="E28" s="72"/>
      <c r="F28" s="73"/>
      <c r="G28" s="73"/>
      <c r="H28" s="73"/>
      <c r="I28" s="74"/>
    </row>
    <row r="29" spans="1:9" ht="15.75">
      <c r="A29" s="70"/>
      <c r="B29" s="70"/>
      <c r="C29" s="71"/>
      <c r="D29" s="71"/>
      <c r="E29" s="72"/>
      <c r="F29" s="73"/>
      <c r="G29" s="73"/>
      <c r="H29" s="73"/>
      <c r="I29" s="74"/>
    </row>
    <row r="30" spans="1:9" ht="15.75">
      <c r="A30" s="70"/>
      <c r="B30" s="70"/>
      <c r="C30" s="71"/>
      <c r="D30" s="71"/>
      <c r="E30" s="72"/>
      <c r="F30" s="73"/>
      <c r="G30" s="73"/>
      <c r="H30" s="73"/>
      <c r="I30" s="74"/>
    </row>
    <row r="31" spans="1:9" ht="15.75">
      <c r="A31" s="70"/>
      <c r="B31" s="70"/>
      <c r="C31" s="70"/>
      <c r="D31" s="70"/>
      <c r="E31" s="75"/>
      <c r="F31" s="73"/>
      <c r="G31" s="73"/>
      <c r="H31" s="73"/>
      <c r="I31" s="74"/>
    </row>
    <row r="32" spans="1:9" ht="15.75">
      <c r="A32" s="70"/>
      <c r="B32" s="70"/>
      <c r="C32" s="70"/>
      <c r="D32" s="70"/>
      <c r="E32" s="75"/>
      <c r="F32" s="73"/>
      <c r="G32" s="73"/>
      <c r="H32" s="73"/>
      <c r="I32" s="74"/>
    </row>
    <row r="33" spans="1:9" ht="15.75">
      <c r="A33" s="75"/>
      <c r="B33" s="75"/>
      <c r="C33" s="75"/>
      <c r="D33" s="108"/>
      <c r="E33" s="14"/>
      <c r="F33" s="26"/>
      <c r="G33" s="26"/>
      <c r="H33" s="15"/>
      <c r="I33" s="74"/>
    </row>
    <row r="34" spans="1:9" ht="15.75">
      <c r="A34" s="75"/>
      <c r="B34" s="75"/>
      <c r="C34" s="75"/>
      <c r="D34" s="75"/>
      <c r="E34" s="75"/>
      <c r="F34" s="26"/>
      <c r="G34" s="26"/>
      <c r="H34" s="15"/>
      <c r="I34" s="74"/>
    </row>
    <row r="35" spans="1:9" ht="15.75">
      <c r="A35" s="75"/>
      <c r="B35" s="75"/>
      <c r="C35" s="75"/>
      <c r="D35" s="75"/>
      <c r="E35" s="75"/>
      <c r="F35" s="26"/>
      <c r="G35" s="26"/>
      <c r="H35" s="15"/>
      <c r="I35" s="74"/>
    </row>
    <row r="36" spans="1:9" ht="15.75">
      <c r="A36" s="75"/>
      <c r="B36" s="75"/>
      <c r="C36" s="75"/>
      <c r="D36" s="75"/>
      <c r="E36" s="75"/>
      <c r="F36" s="75"/>
      <c r="G36" s="75"/>
      <c r="H36" s="75"/>
      <c r="I36" s="74"/>
    </row>
    <row r="37" spans="1:9" ht="15.75">
      <c r="A37" s="75"/>
      <c r="B37" s="75"/>
      <c r="C37" s="75"/>
      <c r="D37" s="75"/>
      <c r="E37" s="75"/>
      <c r="F37" s="75"/>
      <c r="G37" s="75"/>
      <c r="H37" s="75"/>
      <c r="I37" s="74"/>
    </row>
    <row r="38" spans="1:9" ht="15">
      <c r="A38" s="74"/>
      <c r="B38" s="74"/>
      <c r="C38" s="74"/>
      <c r="D38" s="74"/>
      <c r="E38" s="74"/>
      <c r="F38" s="74"/>
      <c r="G38" s="74"/>
      <c r="H38" s="74"/>
      <c r="I38" s="74"/>
    </row>
    <row r="39" spans="1:9" ht="15">
      <c r="A39" s="74"/>
      <c r="B39" s="74"/>
      <c r="C39" s="74"/>
      <c r="D39" s="74"/>
      <c r="E39" s="74"/>
      <c r="F39" s="74"/>
      <c r="G39" s="74"/>
      <c r="H39" s="74"/>
      <c r="I39" s="74"/>
    </row>
    <row r="40" spans="1:9" ht="15">
      <c r="A40" s="74"/>
      <c r="B40" s="74"/>
      <c r="C40" s="74"/>
      <c r="D40" s="74"/>
      <c r="E40" s="74"/>
      <c r="F40" s="74"/>
      <c r="G40" s="74"/>
      <c r="H40" s="74"/>
      <c r="I40" s="74"/>
    </row>
  </sheetData>
  <sheetProtection/>
  <printOptions/>
  <pageMargins left="0.31496062992125984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15" sqref="F15"/>
    </sheetView>
  </sheetViews>
  <sheetFormatPr defaultColWidth="9.140625" defaultRowHeight="15"/>
  <cols>
    <col min="3" max="3" width="8.421875" style="0" customWidth="1"/>
    <col min="4" max="4" width="10.57421875" style="0" customWidth="1"/>
    <col min="5" max="5" width="31.851562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93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4116</v>
      </c>
      <c r="C5" s="5">
        <v>13101</v>
      </c>
      <c r="D5" s="5"/>
      <c r="E5" s="8" t="s">
        <v>159</v>
      </c>
      <c r="F5" s="9">
        <v>651230</v>
      </c>
      <c r="G5" s="9">
        <f>F5+H5</f>
        <v>1011230</v>
      </c>
      <c r="H5" s="9">
        <v>360000</v>
      </c>
    </row>
    <row r="6" spans="1:8" ht="15.75">
      <c r="A6" s="5"/>
      <c r="B6" s="7">
        <v>4111</v>
      </c>
      <c r="C6" s="5">
        <v>98037</v>
      </c>
      <c r="D6" s="5"/>
      <c r="E6" s="8" t="s">
        <v>157</v>
      </c>
      <c r="F6" s="30">
        <v>0</v>
      </c>
      <c r="G6" s="30">
        <v>39345.72</v>
      </c>
      <c r="H6" s="9">
        <f>G6-F6</f>
        <v>39345.72</v>
      </c>
    </row>
    <row r="7" spans="1:8" ht="15.75">
      <c r="A7" s="5"/>
      <c r="B7" s="7"/>
      <c r="C7" s="5"/>
      <c r="D7" s="5"/>
      <c r="E7" s="8"/>
      <c r="F7" s="30"/>
      <c r="G7" s="30"/>
      <c r="H7" s="30"/>
    </row>
    <row r="8" spans="1:8" ht="15.75">
      <c r="A8" s="75"/>
      <c r="B8" s="75"/>
      <c r="C8" s="75"/>
      <c r="D8" s="75"/>
      <c r="E8" s="76"/>
      <c r="F8" s="68">
        <v>15476534.38</v>
      </c>
      <c r="G8" s="68">
        <f>F8+H8</f>
        <v>15875880.100000001</v>
      </c>
      <c r="H8" s="69">
        <f>SUM(H5:H7)</f>
        <v>399345.72</v>
      </c>
    </row>
    <row r="9" spans="1:8" ht="15.75">
      <c r="A9" s="3"/>
      <c r="B9" s="3"/>
      <c r="C9" s="3"/>
      <c r="D9" s="3"/>
      <c r="E9" s="16" t="s">
        <v>15</v>
      </c>
      <c r="F9" s="9">
        <v>0</v>
      </c>
      <c r="G9" s="17">
        <v>12935349.9</v>
      </c>
      <c r="H9" s="18">
        <v>0</v>
      </c>
    </row>
    <row r="10" spans="1:8" ht="15.75">
      <c r="A10" s="1" t="s">
        <v>9</v>
      </c>
      <c r="B10" s="3"/>
      <c r="C10" s="3"/>
      <c r="D10" s="3"/>
      <c r="E10" s="14"/>
      <c r="F10" s="15"/>
      <c r="G10" s="15"/>
      <c r="H10" s="19"/>
    </row>
    <row r="11" spans="1:8" ht="15.75">
      <c r="A11" s="3"/>
      <c r="B11" s="3"/>
      <c r="C11" s="3"/>
      <c r="D11" s="3"/>
      <c r="E11" s="20"/>
      <c r="F11" s="21"/>
      <c r="G11" s="22"/>
      <c r="H11" s="23"/>
    </row>
    <row r="12" spans="1:8" ht="15.75">
      <c r="A12" s="5" t="s">
        <v>1</v>
      </c>
      <c r="B12" s="5" t="s">
        <v>2</v>
      </c>
      <c r="C12" s="5" t="s">
        <v>10</v>
      </c>
      <c r="D12" s="5"/>
      <c r="E12" s="5" t="s">
        <v>5</v>
      </c>
      <c r="F12" s="6" t="s">
        <v>6</v>
      </c>
      <c r="G12" s="6" t="s">
        <v>11</v>
      </c>
      <c r="H12" s="6" t="s">
        <v>8</v>
      </c>
    </row>
    <row r="13" spans="1:8" ht="15.75">
      <c r="A13" s="7">
        <v>3745</v>
      </c>
      <c r="B13" s="7"/>
      <c r="C13" s="7"/>
      <c r="D13" s="7"/>
      <c r="E13" s="7" t="s">
        <v>156</v>
      </c>
      <c r="F13" s="25">
        <v>280000</v>
      </c>
      <c r="G13" s="25">
        <f>F13+H13</f>
        <v>640000</v>
      </c>
      <c r="H13" s="25">
        <v>360000</v>
      </c>
    </row>
    <row r="14" spans="1:8" ht="15.75">
      <c r="A14" s="5"/>
      <c r="B14" s="5"/>
      <c r="C14" s="5"/>
      <c r="D14" s="5"/>
      <c r="E14" s="78"/>
      <c r="F14" s="79"/>
      <c r="G14" s="79"/>
      <c r="H14" s="79"/>
    </row>
    <row r="15" spans="1:8" ht="15.75">
      <c r="A15" s="3"/>
      <c r="B15" s="3"/>
      <c r="C15" s="3"/>
      <c r="D15" s="3"/>
      <c r="E15" s="67" t="s">
        <v>12</v>
      </c>
      <c r="F15" s="77">
        <v>28451230</v>
      </c>
      <c r="G15" s="77">
        <f>F15+H15</f>
        <v>28811230</v>
      </c>
      <c r="H15" s="77">
        <f>SUM(H13)</f>
        <v>360000</v>
      </c>
    </row>
    <row r="16" spans="1:8" ht="15.75">
      <c r="A16" s="3" t="s">
        <v>158</v>
      </c>
      <c r="B16" s="3"/>
      <c r="C16" s="3"/>
      <c r="D16" s="3"/>
      <c r="E16" s="3"/>
      <c r="F16" s="26"/>
      <c r="G16" s="26"/>
      <c r="H16" s="15"/>
    </row>
    <row r="17" spans="1:8" ht="15.75">
      <c r="A17" s="3" t="s">
        <v>13</v>
      </c>
      <c r="B17" s="3"/>
      <c r="C17" s="3"/>
      <c r="D17" s="3"/>
      <c r="E17" s="3"/>
      <c r="F17" s="26"/>
      <c r="G17" s="26"/>
      <c r="H17" s="15"/>
    </row>
  </sheetData>
  <sheetProtection/>
  <printOptions/>
  <pageMargins left="0.5118110236220472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7.7109375" style="0" customWidth="1"/>
    <col min="3" max="3" width="12.7109375" style="0" customWidth="1"/>
    <col min="4" max="4" width="8.57421875" style="0" customWidth="1"/>
    <col min="5" max="5" width="35.574218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160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109">
        <v>4113</v>
      </c>
      <c r="C5" s="109">
        <v>130189028</v>
      </c>
      <c r="D5" s="109"/>
      <c r="E5" s="109" t="s">
        <v>166</v>
      </c>
      <c r="F5" s="25">
        <v>0</v>
      </c>
      <c r="G5" s="25">
        <v>7229.35</v>
      </c>
      <c r="H5" s="25">
        <f>G5-F5</f>
        <v>7229.35</v>
      </c>
    </row>
    <row r="6" spans="1:8" ht="15.75">
      <c r="A6" s="5"/>
      <c r="B6" s="109">
        <v>4113</v>
      </c>
      <c r="C6" s="109">
        <v>133589029</v>
      </c>
      <c r="D6" s="109"/>
      <c r="E6" s="109" t="s">
        <v>165</v>
      </c>
      <c r="F6" s="25">
        <v>0</v>
      </c>
      <c r="G6" s="25">
        <v>21687.97</v>
      </c>
      <c r="H6" s="25">
        <f>G6-F6</f>
        <v>21687.97</v>
      </c>
    </row>
    <row r="7" spans="1:8" ht="15.75">
      <c r="A7" s="109">
        <v>2122</v>
      </c>
      <c r="B7" s="109">
        <v>2111</v>
      </c>
      <c r="C7" s="109"/>
      <c r="D7" s="109"/>
      <c r="E7" s="109" t="s">
        <v>164</v>
      </c>
      <c r="F7" s="25">
        <v>0</v>
      </c>
      <c r="G7" s="25">
        <v>20000</v>
      </c>
      <c r="H7" s="25">
        <f>G7-F7</f>
        <v>20000</v>
      </c>
    </row>
    <row r="8" spans="1:8" ht="15.75">
      <c r="A8" s="5"/>
      <c r="B8" s="109">
        <v>2420</v>
      </c>
      <c r="C8" s="109"/>
      <c r="D8" s="109"/>
      <c r="E8" s="109" t="s">
        <v>162</v>
      </c>
      <c r="F8" s="25">
        <v>0</v>
      </c>
      <c r="G8" s="25">
        <v>30000</v>
      </c>
      <c r="H8" s="25">
        <f>G8-F8</f>
        <v>30000</v>
      </c>
    </row>
    <row r="9" spans="1:8" ht="15.75">
      <c r="A9" s="75"/>
      <c r="B9" s="110"/>
      <c r="C9" s="110"/>
      <c r="D9" s="110"/>
      <c r="E9" s="112"/>
      <c r="F9" s="113">
        <v>15875880.1</v>
      </c>
      <c r="G9" s="113">
        <f>F9+H9</f>
        <v>15954797.42</v>
      </c>
      <c r="H9" s="113">
        <f>SUM(H5:H8)</f>
        <v>78917.32</v>
      </c>
    </row>
    <row r="10" spans="1:8" ht="15.75">
      <c r="A10" s="3"/>
      <c r="B10" s="111"/>
      <c r="C10" s="111"/>
      <c r="D10" s="111"/>
      <c r="E10" s="109" t="s">
        <v>15</v>
      </c>
      <c r="F10" s="25">
        <v>0</v>
      </c>
      <c r="G10" s="114">
        <v>12861432.58</v>
      </c>
      <c r="H10" s="25">
        <v>0</v>
      </c>
    </row>
    <row r="11" spans="1:8" ht="15.75">
      <c r="A11" s="1" t="s">
        <v>9</v>
      </c>
      <c r="B11" s="3"/>
      <c r="C11" s="3"/>
      <c r="D11" s="3"/>
      <c r="E11" s="14"/>
      <c r="F11" s="15"/>
      <c r="G11" s="15"/>
      <c r="H11" s="19"/>
    </row>
    <row r="12" spans="1:8" ht="15.75">
      <c r="A12" s="3"/>
      <c r="B12" s="3"/>
      <c r="C12" s="3"/>
      <c r="D12" s="3"/>
      <c r="E12" s="20"/>
      <c r="F12" s="21"/>
      <c r="G12" s="22"/>
      <c r="H12" s="23"/>
    </row>
    <row r="13" spans="1:8" ht="15.75">
      <c r="A13" s="5" t="s">
        <v>1</v>
      </c>
      <c r="B13" s="5" t="s">
        <v>2</v>
      </c>
      <c r="C13" s="5" t="s">
        <v>10</v>
      </c>
      <c r="D13" s="5"/>
      <c r="E13" s="5" t="s">
        <v>5</v>
      </c>
      <c r="F13" s="6" t="s">
        <v>6</v>
      </c>
      <c r="G13" s="6" t="s">
        <v>11</v>
      </c>
      <c r="H13" s="6" t="s">
        <v>8</v>
      </c>
    </row>
    <row r="14" spans="1:8" ht="15.75">
      <c r="A14" s="7">
        <v>3419</v>
      </c>
      <c r="B14" s="7">
        <v>5222</v>
      </c>
      <c r="C14" s="7"/>
      <c r="D14" s="5"/>
      <c r="E14" s="8" t="s">
        <v>163</v>
      </c>
      <c r="F14" s="9">
        <v>135000</v>
      </c>
      <c r="G14" s="9">
        <v>140000</v>
      </c>
      <c r="H14" s="9">
        <f>G14-F14</f>
        <v>5000</v>
      </c>
    </row>
    <row r="15" spans="1:8" ht="15.75">
      <c r="A15" s="3"/>
      <c r="B15" s="3"/>
      <c r="C15" s="3"/>
      <c r="D15" s="3"/>
      <c r="E15" s="67" t="s">
        <v>12</v>
      </c>
      <c r="F15" s="77">
        <v>28811230</v>
      </c>
      <c r="G15" s="77">
        <f>F15+H15</f>
        <v>28816230</v>
      </c>
      <c r="H15" s="77">
        <f>SUM(H14:H14)</f>
        <v>5000</v>
      </c>
    </row>
    <row r="16" spans="1:8" ht="15.75">
      <c r="A16" s="3" t="s">
        <v>161</v>
      </c>
      <c r="B16" s="3"/>
      <c r="C16" s="3"/>
      <c r="D16" s="3"/>
      <c r="E16" s="3"/>
      <c r="F16" s="26"/>
      <c r="G16" s="26"/>
      <c r="H16" s="15"/>
    </row>
    <row r="17" spans="1:8" ht="15.75">
      <c r="A17" s="3" t="s">
        <v>13</v>
      </c>
      <c r="B17" s="3"/>
      <c r="C17" s="3"/>
      <c r="D17" s="3"/>
      <c r="E17" s="3"/>
      <c r="F17" s="26"/>
      <c r="G17" s="26"/>
      <c r="H17" s="15"/>
    </row>
  </sheetData>
  <sheetProtection/>
  <printOptions/>
  <pageMargins left="0.31496062992125984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26" sqref="A26:E26"/>
    </sheetView>
  </sheetViews>
  <sheetFormatPr defaultColWidth="9.140625" defaultRowHeight="15"/>
  <cols>
    <col min="1" max="1" width="7.7109375" style="0" customWidth="1"/>
    <col min="3" max="3" width="12.7109375" style="0" customWidth="1"/>
    <col min="4" max="4" width="8.57421875" style="0" customWidth="1"/>
    <col min="5" max="5" width="33.4218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94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/>
      <c r="C5" s="5"/>
      <c r="D5" s="5"/>
      <c r="E5" s="8"/>
      <c r="F5" s="9"/>
      <c r="G5" s="9"/>
      <c r="H5" s="9"/>
    </row>
    <row r="6" spans="1:8" ht="15.75">
      <c r="A6" s="5"/>
      <c r="B6" s="7"/>
      <c r="C6" s="5"/>
      <c r="D6" s="5"/>
      <c r="E6" s="8"/>
      <c r="F6" s="30"/>
      <c r="G6" s="30"/>
      <c r="H6" s="9"/>
    </row>
    <row r="7" spans="1:8" ht="15.75">
      <c r="A7" s="5"/>
      <c r="B7" s="7"/>
      <c r="C7" s="5"/>
      <c r="D7" s="5"/>
      <c r="E7" s="8"/>
      <c r="F7" s="30"/>
      <c r="G7" s="30"/>
      <c r="H7" s="9"/>
    </row>
    <row r="8" spans="1:8" ht="15.75">
      <c r="A8" s="75"/>
      <c r="B8" s="75"/>
      <c r="C8" s="75"/>
      <c r="D8" s="75"/>
      <c r="E8" s="76"/>
      <c r="F8" s="68">
        <v>22650850.87</v>
      </c>
      <c r="G8" s="68">
        <f>F8+H8</f>
        <v>22650850.87</v>
      </c>
      <c r="H8" s="69">
        <f>SUM(H5:H7)</f>
        <v>0</v>
      </c>
    </row>
    <row r="9" spans="1:8" ht="15.75">
      <c r="A9" s="3"/>
      <c r="B9" s="3"/>
      <c r="C9" s="3"/>
      <c r="D9" s="3"/>
      <c r="E9" s="16" t="s">
        <v>15</v>
      </c>
      <c r="F9" s="9">
        <v>0</v>
      </c>
      <c r="G9" s="17">
        <v>-982258.77</v>
      </c>
      <c r="H9" s="18">
        <v>0</v>
      </c>
    </row>
    <row r="10" spans="1:8" ht="15.75">
      <c r="A10" s="1" t="s">
        <v>9</v>
      </c>
      <c r="B10" s="3"/>
      <c r="C10" s="3"/>
      <c r="D10" s="3"/>
      <c r="E10" s="14"/>
      <c r="F10" s="15"/>
      <c r="G10" s="15"/>
      <c r="H10" s="19"/>
    </row>
    <row r="11" spans="1:8" ht="15.75">
      <c r="A11" s="3"/>
      <c r="B11" s="3"/>
      <c r="C11" s="3"/>
      <c r="D11" s="3"/>
      <c r="E11" s="20"/>
      <c r="F11" s="21"/>
      <c r="G11" s="22"/>
      <c r="H11" s="23"/>
    </row>
    <row r="12" spans="1:8" ht="15.75">
      <c r="A12" s="5" t="s">
        <v>1</v>
      </c>
      <c r="B12" s="5" t="s">
        <v>2</v>
      </c>
      <c r="C12" s="5" t="s">
        <v>10</v>
      </c>
      <c r="D12" s="5"/>
      <c r="E12" s="5" t="s">
        <v>5</v>
      </c>
      <c r="F12" s="6" t="s">
        <v>6</v>
      </c>
      <c r="G12" s="6" t="s">
        <v>11</v>
      </c>
      <c r="H12" s="6" t="s">
        <v>8</v>
      </c>
    </row>
    <row r="13" spans="1:8" ht="15.75">
      <c r="A13" s="5">
        <v>2212</v>
      </c>
      <c r="B13" s="5">
        <v>5169</v>
      </c>
      <c r="C13" s="5"/>
      <c r="D13" s="5"/>
      <c r="E13" s="8" t="s">
        <v>95</v>
      </c>
      <c r="F13" s="9">
        <v>80000</v>
      </c>
      <c r="G13" s="9">
        <v>30000</v>
      </c>
      <c r="H13" s="9">
        <f>G13-F13</f>
        <v>-50000</v>
      </c>
    </row>
    <row r="14" spans="1:8" ht="15.75">
      <c r="A14" s="5">
        <v>2212</v>
      </c>
      <c r="B14" s="5">
        <v>5171</v>
      </c>
      <c r="C14" s="5"/>
      <c r="D14" s="5"/>
      <c r="E14" s="8" t="s">
        <v>96</v>
      </c>
      <c r="F14" s="30">
        <v>140000</v>
      </c>
      <c r="G14" s="30">
        <v>100000</v>
      </c>
      <c r="H14" s="9">
        <f aca="true" t="shared" si="0" ref="H14:H24">G14-F14</f>
        <v>-40000</v>
      </c>
    </row>
    <row r="15" spans="1:8" ht="15.75">
      <c r="A15" s="5">
        <v>2212</v>
      </c>
      <c r="B15" s="5">
        <v>6121</v>
      </c>
      <c r="C15" s="5"/>
      <c r="D15" s="5"/>
      <c r="E15" s="29" t="s">
        <v>97</v>
      </c>
      <c r="F15" s="80">
        <v>400000</v>
      </c>
      <c r="G15" s="80">
        <v>350000</v>
      </c>
      <c r="H15" s="9">
        <f t="shared" si="0"/>
        <v>-50000</v>
      </c>
    </row>
    <row r="16" spans="1:8" ht="15.75">
      <c r="A16" s="5">
        <v>2321</v>
      </c>
      <c r="B16" s="5">
        <v>5499</v>
      </c>
      <c r="C16" s="5"/>
      <c r="D16" s="5"/>
      <c r="E16" s="29" t="s">
        <v>98</v>
      </c>
      <c r="F16" s="80">
        <v>200000</v>
      </c>
      <c r="G16" s="80">
        <v>100000</v>
      </c>
      <c r="H16" s="9">
        <f t="shared" si="0"/>
        <v>-100000</v>
      </c>
    </row>
    <row r="17" spans="1:8" ht="15.75">
      <c r="A17" s="5">
        <v>3299</v>
      </c>
      <c r="B17" s="5">
        <v>5499</v>
      </c>
      <c r="C17" s="5"/>
      <c r="D17" s="5"/>
      <c r="E17" s="29" t="s">
        <v>105</v>
      </c>
      <c r="F17" s="80">
        <v>60000</v>
      </c>
      <c r="G17" s="80">
        <v>45000</v>
      </c>
      <c r="H17" s="9">
        <f t="shared" si="0"/>
        <v>-15000</v>
      </c>
    </row>
    <row r="18" spans="1:8" ht="15.75">
      <c r="A18" s="5">
        <v>3392</v>
      </c>
      <c r="B18" s="5">
        <v>6121</v>
      </c>
      <c r="C18" s="5"/>
      <c r="D18" s="5"/>
      <c r="E18" s="29" t="s">
        <v>99</v>
      </c>
      <c r="F18" s="80">
        <v>4480000</v>
      </c>
      <c r="G18" s="80">
        <v>3980000</v>
      </c>
      <c r="H18" s="9">
        <f t="shared" si="0"/>
        <v>-500000</v>
      </c>
    </row>
    <row r="19" spans="1:8" ht="15.75">
      <c r="A19" s="5">
        <v>3399</v>
      </c>
      <c r="B19" s="5">
        <v>5139</v>
      </c>
      <c r="C19" s="5"/>
      <c r="D19" s="5"/>
      <c r="E19" s="29" t="s">
        <v>100</v>
      </c>
      <c r="F19" s="80">
        <v>20000</v>
      </c>
      <c r="G19" s="80">
        <v>15000</v>
      </c>
      <c r="H19" s="9">
        <f t="shared" si="0"/>
        <v>-5000</v>
      </c>
    </row>
    <row r="20" spans="1:8" ht="15.75">
      <c r="A20" s="5">
        <v>3399</v>
      </c>
      <c r="B20" s="5">
        <v>5169</v>
      </c>
      <c r="C20" s="5"/>
      <c r="D20" s="5"/>
      <c r="E20" s="29" t="s">
        <v>101</v>
      </c>
      <c r="F20" s="80">
        <v>40000</v>
      </c>
      <c r="G20" s="80">
        <v>30000</v>
      </c>
      <c r="H20" s="9">
        <f t="shared" si="0"/>
        <v>-10000</v>
      </c>
    </row>
    <row r="21" spans="1:8" ht="15.75">
      <c r="A21" s="5">
        <v>3399</v>
      </c>
      <c r="B21" s="5">
        <v>5175</v>
      </c>
      <c r="C21" s="5"/>
      <c r="D21" s="5"/>
      <c r="E21" s="29" t="s">
        <v>102</v>
      </c>
      <c r="F21" s="80">
        <v>20000</v>
      </c>
      <c r="G21" s="80">
        <v>15000</v>
      </c>
      <c r="H21" s="9">
        <f t="shared" si="0"/>
        <v>-5000</v>
      </c>
    </row>
    <row r="22" spans="1:8" ht="15.75">
      <c r="A22" s="5">
        <v>3399</v>
      </c>
      <c r="B22" s="5">
        <v>5194</v>
      </c>
      <c r="C22" s="5"/>
      <c r="D22" s="5"/>
      <c r="E22" s="29" t="s">
        <v>103</v>
      </c>
      <c r="F22" s="80">
        <v>35000</v>
      </c>
      <c r="G22" s="80">
        <v>20000</v>
      </c>
      <c r="H22" s="9">
        <f t="shared" si="0"/>
        <v>-15000</v>
      </c>
    </row>
    <row r="23" spans="1:8" ht="15.75">
      <c r="A23" s="5">
        <v>3745</v>
      </c>
      <c r="B23" s="5">
        <v>5169</v>
      </c>
      <c r="C23" s="5"/>
      <c r="D23" s="5"/>
      <c r="E23" s="29" t="s">
        <v>104</v>
      </c>
      <c r="F23" s="80">
        <v>80000</v>
      </c>
      <c r="G23" s="80">
        <v>40000</v>
      </c>
      <c r="H23" s="9">
        <f t="shared" si="0"/>
        <v>-40000</v>
      </c>
    </row>
    <row r="24" spans="1:8" ht="15.75">
      <c r="A24" s="5"/>
      <c r="B24" s="5"/>
      <c r="C24" s="5"/>
      <c r="D24" s="5"/>
      <c r="E24" s="29"/>
      <c r="F24" s="80"/>
      <c r="G24" s="80"/>
      <c r="H24" s="9">
        <f t="shared" si="0"/>
        <v>0</v>
      </c>
    </row>
    <row r="25" spans="1:8" ht="15.75">
      <c r="A25" s="3"/>
      <c r="B25" s="3"/>
      <c r="C25" s="3"/>
      <c r="D25" s="3"/>
      <c r="E25" s="67" t="s">
        <v>12</v>
      </c>
      <c r="F25" s="77">
        <v>22498592.1</v>
      </c>
      <c r="G25" s="77">
        <f>F25+H25</f>
        <v>21668592.1</v>
      </c>
      <c r="H25" s="77">
        <f>SUM(H13:H24)</f>
        <v>-830000</v>
      </c>
    </row>
    <row r="26" spans="1:8" ht="15.75">
      <c r="A26" s="3" t="s">
        <v>106</v>
      </c>
      <c r="B26" s="3"/>
      <c r="C26" s="3"/>
      <c r="D26" s="3"/>
      <c r="E26" s="3"/>
      <c r="F26" s="26"/>
      <c r="G26" s="26"/>
      <c r="H26" s="15"/>
    </row>
    <row r="27" spans="1:8" ht="15.75">
      <c r="A27" s="3" t="s">
        <v>13</v>
      </c>
      <c r="B27" s="3"/>
      <c r="C27" s="3"/>
      <c r="D27" s="3"/>
      <c r="E27" s="3"/>
      <c r="F27" s="26"/>
      <c r="G27" s="26"/>
      <c r="H27" s="15"/>
    </row>
  </sheetData>
  <sheetProtection/>
  <printOptions/>
  <pageMargins left="0.11811023622047245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7.140625" style="0" customWidth="1"/>
    <col min="3" max="3" width="11.7109375" style="0" customWidth="1"/>
    <col min="4" max="4" width="8.8515625" style="0" customWidth="1"/>
    <col min="5" max="5" width="41.7109375" style="0" customWidth="1"/>
    <col min="6" max="6" width="22.710937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107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4111</v>
      </c>
      <c r="C5" s="5">
        <v>98024</v>
      </c>
      <c r="D5" s="5"/>
      <c r="E5" s="8" t="s">
        <v>109</v>
      </c>
      <c r="F5" s="9">
        <v>0</v>
      </c>
      <c r="G5" s="9">
        <v>1026250</v>
      </c>
      <c r="H5" s="9">
        <f>G5-F5</f>
        <v>1026250</v>
      </c>
    </row>
    <row r="6" spans="1:8" ht="15.75">
      <c r="A6" s="5"/>
      <c r="B6" s="7">
        <v>4111</v>
      </c>
      <c r="C6" s="5">
        <v>98193</v>
      </c>
      <c r="D6" s="5"/>
      <c r="E6" s="8" t="s">
        <v>110</v>
      </c>
      <c r="F6" s="30">
        <v>0</v>
      </c>
      <c r="G6" s="30">
        <v>47000</v>
      </c>
      <c r="H6" s="9">
        <f>G6-F6</f>
        <v>47000</v>
      </c>
    </row>
    <row r="7" spans="1:8" ht="15.75" hidden="1">
      <c r="A7" s="5"/>
      <c r="B7" s="7"/>
      <c r="C7" s="5"/>
      <c r="D7" s="5"/>
      <c r="E7" s="29"/>
      <c r="F7" s="30"/>
      <c r="G7" s="30"/>
      <c r="H7" s="9"/>
    </row>
    <row r="8" spans="1:8" ht="15.75" hidden="1">
      <c r="A8" s="5"/>
      <c r="B8" s="7"/>
      <c r="C8" s="5"/>
      <c r="D8" s="5"/>
      <c r="E8" s="29"/>
      <c r="F8" s="30"/>
      <c r="G8" s="30"/>
      <c r="H8" s="9"/>
    </row>
    <row r="9" spans="1:8" ht="15.75" hidden="1">
      <c r="A9" s="7"/>
      <c r="B9" s="7"/>
      <c r="C9" s="5"/>
      <c r="D9" s="5"/>
      <c r="E9" s="8"/>
      <c r="F9" s="9"/>
      <c r="G9" s="9"/>
      <c r="H9" s="9"/>
    </row>
    <row r="10" spans="1:8" ht="15.75">
      <c r="A10" s="3"/>
      <c r="B10" s="3"/>
      <c r="C10" s="3"/>
      <c r="D10" s="3"/>
      <c r="E10" s="11"/>
      <c r="F10" s="12">
        <v>22650850.87</v>
      </c>
      <c r="G10" s="12">
        <f>F10+H10</f>
        <v>23724100.87</v>
      </c>
      <c r="H10" s="13">
        <f>SUM(H5:H9)</f>
        <v>1073250</v>
      </c>
    </row>
    <row r="11" spans="1:8" ht="15.75">
      <c r="A11" s="3"/>
      <c r="B11" s="3"/>
      <c r="C11" s="3"/>
      <c r="D11" s="3"/>
      <c r="E11" s="16" t="s">
        <v>15</v>
      </c>
      <c r="F11" s="9"/>
      <c r="G11" s="17">
        <v>-2006008.77</v>
      </c>
      <c r="H11" s="18"/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7">
        <v>6115</v>
      </c>
      <c r="B15" s="7">
        <v>5021</v>
      </c>
      <c r="C15" s="5">
        <v>98193</v>
      </c>
      <c r="D15" s="5"/>
      <c r="E15" s="8" t="s">
        <v>21</v>
      </c>
      <c r="F15" s="9">
        <v>0</v>
      </c>
      <c r="G15" s="9">
        <v>22000</v>
      </c>
      <c r="H15" s="9">
        <f>G15-F15</f>
        <v>22000</v>
      </c>
    </row>
    <row r="16" spans="1:8" ht="15.75">
      <c r="A16" s="7">
        <v>6115</v>
      </c>
      <c r="B16" s="7">
        <v>5173</v>
      </c>
      <c r="C16" s="5">
        <v>98193</v>
      </c>
      <c r="D16" s="5"/>
      <c r="E16" s="8" t="s">
        <v>19</v>
      </c>
      <c r="F16" s="30">
        <v>0</v>
      </c>
      <c r="G16" s="30">
        <v>1500</v>
      </c>
      <c r="H16" s="9">
        <f>G16-F16</f>
        <v>1500</v>
      </c>
    </row>
    <row r="17" spans="1:8" ht="15.75">
      <c r="A17" s="7">
        <v>6115</v>
      </c>
      <c r="B17" s="7">
        <v>5175</v>
      </c>
      <c r="C17" s="5">
        <v>98193</v>
      </c>
      <c r="D17" s="5"/>
      <c r="E17" s="8" t="s">
        <v>111</v>
      </c>
      <c r="F17" s="30">
        <v>0</v>
      </c>
      <c r="G17" s="30">
        <v>2000</v>
      </c>
      <c r="H17" s="9">
        <f>G17-F17</f>
        <v>2000</v>
      </c>
    </row>
    <row r="18" spans="1:8" ht="15.75">
      <c r="A18" s="7">
        <v>6115</v>
      </c>
      <c r="B18" s="7">
        <v>5132</v>
      </c>
      <c r="C18" s="5">
        <v>98193</v>
      </c>
      <c r="D18" s="7"/>
      <c r="E18" s="8" t="s">
        <v>112</v>
      </c>
      <c r="F18" s="25">
        <v>0</v>
      </c>
      <c r="G18" s="25">
        <v>15000</v>
      </c>
      <c r="H18" s="9">
        <f>G18-F18</f>
        <v>15000</v>
      </c>
    </row>
    <row r="19" spans="1:8" ht="15.75">
      <c r="A19" s="7">
        <v>6115</v>
      </c>
      <c r="B19" s="7">
        <v>5169</v>
      </c>
      <c r="C19" s="5">
        <v>98193</v>
      </c>
      <c r="D19" s="7"/>
      <c r="E19" s="8" t="s">
        <v>113</v>
      </c>
      <c r="F19" s="25">
        <v>0</v>
      </c>
      <c r="G19" s="25">
        <v>6500</v>
      </c>
      <c r="H19" s="9">
        <f>G19-F19</f>
        <v>6500</v>
      </c>
    </row>
    <row r="20" spans="1:8" ht="15.75" hidden="1">
      <c r="A20" s="7">
        <v>6115</v>
      </c>
      <c r="B20" s="7"/>
      <c r="C20" s="5"/>
      <c r="D20" s="5"/>
      <c r="E20" s="8"/>
      <c r="F20" s="25"/>
      <c r="G20" s="25"/>
      <c r="H20" s="9">
        <f aca="true" t="shared" si="0" ref="H20:H30">G20-F20</f>
        <v>0</v>
      </c>
    </row>
    <row r="21" spans="1:8" ht="15.75" hidden="1">
      <c r="A21" s="7">
        <v>6115</v>
      </c>
      <c r="B21" s="7"/>
      <c r="C21" s="5"/>
      <c r="D21" s="5"/>
      <c r="E21" s="8"/>
      <c r="F21" s="25"/>
      <c r="G21" s="25"/>
      <c r="H21" s="9">
        <f t="shared" si="0"/>
        <v>0</v>
      </c>
    </row>
    <row r="22" spans="1:8" ht="15.75" hidden="1">
      <c r="A22" s="7">
        <v>6115</v>
      </c>
      <c r="B22" s="7"/>
      <c r="C22" s="5"/>
      <c r="D22" s="5"/>
      <c r="E22" s="8"/>
      <c r="F22" s="25"/>
      <c r="G22" s="25"/>
      <c r="H22" s="9">
        <f t="shared" si="0"/>
        <v>0</v>
      </c>
    </row>
    <row r="23" spans="1:8" ht="15.75" hidden="1">
      <c r="A23" s="7">
        <v>6115</v>
      </c>
      <c r="B23" s="7"/>
      <c r="C23" s="5"/>
      <c r="D23" s="5"/>
      <c r="E23" s="8"/>
      <c r="F23" s="25"/>
      <c r="G23" s="25"/>
      <c r="H23" s="9">
        <f t="shared" si="0"/>
        <v>0</v>
      </c>
    </row>
    <row r="24" spans="1:8" ht="15.75" hidden="1">
      <c r="A24" s="7">
        <v>6115</v>
      </c>
      <c r="B24" s="7"/>
      <c r="C24" s="5"/>
      <c r="D24" s="5"/>
      <c r="E24" s="8"/>
      <c r="F24" s="25"/>
      <c r="G24" s="25"/>
      <c r="H24" s="9">
        <f t="shared" si="0"/>
        <v>0</v>
      </c>
    </row>
    <row r="25" spans="1:8" ht="15.75" hidden="1">
      <c r="A25" s="7">
        <v>6115</v>
      </c>
      <c r="B25" s="7"/>
      <c r="C25" s="5"/>
      <c r="D25" s="5"/>
      <c r="E25" s="8"/>
      <c r="F25" s="25"/>
      <c r="G25" s="25"/>
      <c r="H25" s="9">
        <f t="shared" si="0"/>
        <v>0</v>
      </c>
    </row>
    <row r="26" spans="1:8" ht="15.75" hidden="1">
      <c r="A26" s="7">
        <v>6115</v>
      </c>
      <c r="B26" s="7"/>
      <c r="C26" s="5"/>
      <c r="D26" s="5"/>
      <c r="E26" s="8"/>
      <c r="F26" s="25"/>
      <c r="G26" s="25"/>
      <c r="H26" s="9">
        <f t="shared" si="0"/>
        <v>0</v>
      </c>
    </row>
    <row r="27" spans="1:8" ht="15.75" hidden="1">
      <c r="A27" s="7">
        <v>6115</v>
      </c>
      <c r="B27" s="7"/>
      <c r="C27" s="5"/>
      <c r="D27" s="5"/>
      <c r="E27" s="8"/>
      <c r="F27" s="25"/>
      <c r="G27" s="25"/>
      <c r="H27" s="9">
        <f t="shared" si="0"/>
        <v>0</v>
      </c>
    </row>
    <row r="28" spans="1:8" ht="15.75" hidden="1">
      <c r="A28" s="7">
        <v>6115</v>
      </c>
      <c r="B28" s="7"/>
      <c r="C28" s="7"/>
      <c r="D28" s="7"/>
      <c r="E28" s="10"/>
      <c r="F28" s="25"/>
      <c r="G28" s="25"/>
      <c r="H28" s="9">
        <f t="shared" si="0"/>
        <v>0</v>
      </c>
    </row>
    <row r="29" spans="1:8" ht="15.75" hidden="1">
      <c r="A29" s="7">
        <v>6115</v>
      </c>
      <c r="B29" s="7"/>
      <c r="C29" s="7"/>
      <c r="D29" s="7"/>
      <c r="E29" s="10"/>
      <c r="F29" s="25"/>
      <c r="G29" s="25"/>
      <c r="H29" s="9">
        <f t="shared" si="0"/>
        <v>0</v>
      </c>
    </row>
    <row r="30" spans="1:8" ht="15.75">
      <c r="A30" s="7">
        <v>3419</v>
      </c>
      <c r="B30" s="7">
        <v>5222</v>
      </c>
      <c r="C30" s="7"/>
      <c r="D30" s="7"/>
      <c r="E30" s="81" t="s">
        <v>114</v>
      </c>
      <c r="F30" s="80">
        <v>130000</v>
      </c>
      <c r="G30" s="80">
        <v>132500</v>
      </c>
      <c r="H30" s="9">
        <f t="shared" si="0"/>
        <v>2500</v>
      </c>
    </row>
    <row r="31" spans="1:8" ht="15.75">
      <c r="A31" s="3"/>
      <c r="B31" s="3"/>
      <c r="C31" s="3"/>
      <c r="D31" s="3"/>
      <c r="E31" s="11" t="s">
        <v>12</v>
      </c>
      <c r="F31" s="12">
        <v>21668592.1</v>
      </c>
      <c r="G31" s="12">
        <f>F31+H31</f>
        <v>21718092.1</v>
      </c>
      <c r="H31" s="13">
        <f>SUM(H15:H30)</f>
        <v>49500</v>
      </c>
    </row>
    <row r="32" spans="1:8" ht="15.75">
      <c r="A32" s="3" t="s">
        <v>108</v>
      </c>
      <c r="B32" s="3"/>
      <c r="C32" s="3"/>
      <c r="D32" s="3"/>
      <c r="E32" s="3"/>
      <c r="F32" s="26"/>
      <c r="G32" s="26"/>
      <c r="H32" s="15"/>
    </row>
    <row r="33" spans="1:8" ht="15.75">
      <c r="A33" s="3" t="s">
        <v>13</v>
      </c>
      <c r="B33" s="3"/>
      <c r="C33" s="3"/>
      <c r="D33" s="3"/>
      <c r="E33" s="3"/>
      <c r="F33" s="26"/>
      <c r="G33" s="26"/>
      <c r="H33" s="15"/>
    </row>
    <row r="34" spans="1:8" ht="15.75">
      <c r="A34" s="3"/>
      <c r="B34" s="3"/>
      <c r="C34" s="3"/>
      <c r="D34" s="3"/>
      <c r="E34" s="3"/>
      <c r="F34" s="3"/>
      <c r="G34" s="3"/>
      <c r="H34" s="3"/>
    </row>
    <row r="35" spans="1:8" ht="15.75">
      <c r="A35" s="3"/>
      <c r="B35" s="3"/>
      <c r="C35" s="3"/>
      <c r="D35" s="3"/>
      <c r="E35" s="3"/>
      <c r="F35" s="3"/>
      <c r="G35" s="3"/>
      <c r="H35" s="3"/>
    </row>
  </sheetData>
  <sheetProtection/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140625" style="0" customWidth="1"/>
    <col min="3" max="3" width="14.8515625" style="0" customWidth="1"/>
    <col min="4" max="4" width="8.8515625" style="0" customWidth="1"/>
    <col min="5" max="5" width="36.8515625" style="0" customWidth="1"/>
    <col min="6" max="6" width="22.7109375" style="0" customWidth="1"/>
    <col min="7" max="7" width="21.140625" style="0" customWidth="1"/>
    <col min="8" max="8" width="17.8515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16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4111</v>
      </c>
      <c r="C5" s="5">
        <v>98187</v>
      </c>
      <c r="D5" s="5"/>
      <c r="E5" s="8" t="s">
        <v>18</v>
      </c>
      <c r="F5" s="9">
        <v>0</v>
      </c>
      <c r="G5" s="9">
        <v>30000</v>
      </c>
      <c r="H5" s="9">
        <v>30000</v>
      </c>
    </row>
    <row r="6" spans="1:8" ht="15.75">
      <c r="A6" s="5">
        <v>3412</v>
      </c>
      <c r="B6" s="7">
        <v>2324</v>
      </c>
      <c r="C6" s="5"/>
      <c r="D6" s="5"/>
      <c r="E6" s="8" t="s">
        <v>23</v>
      </c>
      <c r="F6" s="30">
        <v>0</v>
      </c>
      <c r="G6" s="30">
        <v>5550</v>
      </c>
      <c r="H6" s="9">
        <v>5550</v>
      </c>
    </row>
    <row r="7" spans="1:8" ht="15.75">
      <c r="A7" s="5"/>
      <c r="B7" s="7"/>
      <c r="C7" s="5"/>
      <c r="D7" s="5"/>
      <c r="E7" s="29"/>
      <c r="F7" s="30"/>
      <c r="G7" s="30"/>
      <c r="H7" s="9"/>
    </row>
    <row r="8" spans="1:8" ht="15.75">
      <c r="A8" s="5"/>
      <c r="B8" s="7"/>
      <c r="C8" s="5"/>
      <c r="D8" s="5"/>
      <c r="E8" s="29"/>
      <c r="F8" s="30"/>
      <c r="G8" s="30"/>
      <c r="H8" s="9"/>
    </row>
    <row r="9" spans="1:8" ht="15.75">
      <c r="A9" s="7"/>
      <c r="B9" s="7"/>
      <c r="C9" s="5"/>
      <c r="D9" s="5"/>
      <c r="E9" s="8"/>
      <c r="F9" s="9"/>
      <c r="G9" s="9"/>
      <c r="H9" s="9"/>
    </row>
    <row r="10" spans="1:8" ht="15.75">
      <c r="A10" s="3"/>
      <c r="B10" s="3"/>
      <c r="C10" s="3"/>
      <c r="D10" s="3"/>
      <c r="E10" s="11"/>
      <c r="F10" s="12">
        <v>20677687.51</v>
      </c>
      <c r="G10" s="12">
        <f>F10+H10</f>
        <v>20713237.51</v>
      </c>
      <c r="H10" s="13">
        <f>SUM(H5:H9)</f>
        <v>35550</v>
      </c>
    </row>
    <row r="11" spans="1:8" ht="15.75">
      <c r="A11" s="3"/>
      <c r="B11" s="3"/>
      <c r="C11" s="3"/>
      <c r="D11" s="3"/>
      <c r="E11" s="16" t="s">
        <v>15</v>
      </c>
      <c r="F11" s="9">
        <v>8873200</v>
      </c>
      <c r="G11" s="17">
        <v>19946846.54</v>
      </c>
      <c r="H11" s="18"/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7">
        <v>3113</v>
      </c>
      <c r="B15" s="7">
        <v>5331</v>
      </c>
      <c r="C15" s="5"/>
      <c r="D15" s="5"/>
      <c r="E15" s="8" t="s">
        <v>17</v>
      </c>
      <c r="F15" s="9">
        <v>1715796.5</v>
      </c>
      <c r="G15" s="9">
        <f>F15+H15</f>
        <v>1755121.5</v>
      </c>
      <c r="H15" s="9">
        <v>39325</v>
      </c>
    </row>
    <row r="16" spans="1:8" ht="15.75">
      <c r="A16" s="7">
        <v>6115</v>
      </c>
      <c r="B16" s="7">
        <v>5173</v>
      </c>
      <c r="C16" s="5"/>
      <c r="D16" s="5"/>
      <c r="E16" s="8"/>
      <c r="F16" s="30">
        <v>500</v>
      </c>
      <c r="G16" s="9">
        <v>0</v>
      </c>
      <c r="H16" s="9">
        <v>-500</v>
      </c>
    </row>
    <row r="17" spans="1:8" ht="15.75">
      <c r="A17" s="7">
        <v>6115</v>
      </c>
      <c r="B17" s="7">
        <v>5021</v>
      </c>
      <c r="C17" s="7">
        <v>98187</v>
      </c>
      <c r="D17" s="5"/>
      <c r="E17" s="8" t="s">
        <v>21</v>
      </c>
      <c r="F17" s="30"/>
      <c r="G17" s="9">
        <v>16136</v>
      </c>
      <c r="H17" s="9">
        <v>16136</v>
      </c>
    </row>
    <row r="18" spans="1:8" ht="15.75">
      <c r="A18" s="7">
        <v>6115</v>
      </c>
      <c r="B18" s="7">
        <v>5173</v>
      </c>
      <c r="C18" s="7">
        <v>98187</v>
      </c>
      <c r="D18" s="7"/>
      <c r="E18" s="8" t="s">
        <v>19</v>
      </c>
      <c r="F18" s="25">
        <v>0</v>
      </c>
      <c r="G18" s="25">
        <v>938</v>
      </c>
      <c r="H18" s="9">
        <v>938</v>
      </c>
    </row>
    <row r="19" spans="1:8" ht="15.75">
      <c r="A19" s="7">
        <v>6115</v>
      </c>
      <c r="B19" s="7">
        <v>5175</v>
      </c>
      <c r="C19" s="7">
        <v>98187</v>
      </c>
      <c r="D19" s="5"/>
      <c r="E19" s="8" t="s">
        <v>20</v>
      </c>
      <c r="F19" s="25">
        <v>0</v>
      </c>
      <c r="G19" s="25">
        <v>936</v>
      </c>
      <c r="H19" s="9">
        <v>936</v>
      </c>
    </row>
    <row r="20" spans="1:8" ht="15.75">
      <c r="A20" s="7">
        <v>6115</v>
      </c>
      <c r="B20" s="7">
        <v>5169</v>
      </c>
      <c r="C20" s="7">
        <v>98187</v>
      </c>
      <c r="D20" s="5"/>
      <c r="E20" s="8" t="s">
        <v>22</v>
      </c>
      <c r="F20" s="25"/>
      <c r="G20" s="25">
        <v>11990</v>
      </c>
      <c r="H20" s="25">
        <v>11990</v>
      </c>
    </row>
    <row r="21" spans="1:8" ht="15.75">
      <c r="A21" s="7">
        <v>3113</v>
      </c>
      <c r="B21" s="7">
        <v>6351</v>
      </c>
      <c r="C21" s="7"/>
      <c r="D21" s="5"/>
      <c r="E21" s="8" t="s">
        <v>24</v>
      </c>
      <c r="F21" s="25">
        <v>2500000</v>
      </c>
      <c r="G21" s="25">
        <v>-2500000</v>
      </c>
      <c r="H21" s="25">
        <v>-2500000</v>
      </c>
    </row>
    <row r="22" spans="1:8" ht="15.75">
      <c r="A22" s="7">
        <v>3113</v>
      </c>
      <c r="B22" s="7">
        <v>6351</v>
      </c>
      <c r="C22" s="5"/>
      <c r="D22" s="5"/>
      <c r="E22" s="8" t="s">
        <v>24</v>
      </c>
      <c r="F22" s="25">
        <v>0</v>
      </c>
      <c r="G22" s="25">
        <v>134810.04</v>
      </c>
      <c r="H22" s="25">
        <v>134810.04</v>
      </c>
    </row>
    <row r="23" spans="1:8" ht="15.75">
      <c r="A23" s="7">
        <v>3113</v>
      </c>
      <c r="B23" s="7">
        <v>6451</v>
      </c>
      <c r="C23" s="5"/>
      <c r="D23" s="5"/>
      <c r="E23" s="8" t="s">
        <v>25</v>
      </c>
      <c r="F23" s="25">
        <v>0</v>
      </c>
      <c r="G23" s="25">
        <v>2366272.91</v>
      </c>
      <c r="H23" s="25">
        <v>2366272.91</v>
      </c>
    </row>
    <row r="24" spans="1:8" ht="15.75">
      <c r="A24" s="7"/>
      <c r="B24" s="7"/>
      <c r="C24" s="5"/>
      <c r="D24" s="5"/>
      <c r="E24" s="8"/>
      <c r="F24" s="25"/>
      <c r="G24" s="25"/>
      <c r="H24" s="25"/>
    </row>
    <row r="25" spans="1:8" ht="15.75">
      <c r="A25" s="7"/>
      <c r="B25" s="7"/>
      <c r="C25" s="5"/>
      <c r="D25" s="5"/>
      <c r="E25" s="8"/>
      <c r="F25" s="25"/>
      <c r="G25" s="25"/>
      <c r="H25" s="25"/>
    </row>
    <row r="26" spans="1:8" ht="15.75">
      <c r="A26" s="7"/>
      <c r="B26" s="7"/>
      <c r="C26" s="5"/>
      <c r="D26" s="5"/>
      <c r="E26" s="8"/>
      <c r="F26" s="25"/>
      <c r="G26" s="25"/>
      <c r="H26" s="25"/>
    </row>
    <row r="27" spans="1:8" ht="15.75">
      <c r="A27" s="7"/>
      <c r="B27" s="7"/>
      <c r="C27" s="7"/>
      <c r="D27" s="7"/>
      <c r="E27" s="10"/>
      <c r="F27" s="25"/>
      <c r="G27" s="25"/>
      <c r="H27" s="25"/>
    </row>
    <row r="28" spans="1:8" ht="15.75">
      <c r="A28" s="7"/>
      <c r="B28" s="7"/>
      <c r="C28" s="7"/>
      <c r="D28" s="7"/>
      <c r="E28" s="10"/>
      <c r="F28" s="25"/>
      <c r="G28" s="25"/>
      <c r="H28" s="25"/>
    </row>
    <row r="29" spans="1:8" ht="15.75">
      <c r="A29" s="3"/>
      <c r="B29" s="3"/>
      <c r="C29" s="3"/>
      <c r="D29" s="3"/>
      <c r="E29" s="11" t="s">
        <v>12</v>
      </c>
      <c r="F29" s="12">
        <v>40590176.1</v>
      </c>
      <c r="G29" s="12">
        <f>F29+H29</f>
        <v>40660084.050000004</v>
      </c>
      <c r="H29" s="13">
        <f>SUM(H15:H28)</f>
        <v>69907.95000000019</v>
      </c>
    </row>
    <row r="30" spans="1:8" ht="15.75">
      <c r="A30" s="3" t="s">
        <v>26</v>
      </c>
      <c r="B30" s="3"/>
      <c r="C30" s="3"/>
      <c r="D30" s="3"/>
      <c r="E30" s="3"/>
      <c r="F30" s="26" t="s">
        <v>27</v>
      </c>
      <c r="G30" s="26"/>
      <c r="H30" s="15"/>
    </row>
    <row r="31" spans="1:8" ht="15.75">
      <c r="A31" s="3"/>
      <c r="B31" s="3"/>
      <c r="C31" s="3"/>
      <c r="D31" s="3"/>
      <c r="E31" s="3"/>
      <c r="F31" s="26"/>
      <c r="G31" s="26"/>
      <c r="H31" s="15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:IV16384"/>
    </sheetView>
  </sheetViews>
  <sheetFormatPr defaultColWidth="9.140625" defaultRowHeight="15" customHeight="1"/>
  <cols>
    <col min="1" max="1" width="5.28125" style="35" customWidth="1"/>
    <col min="2" max="2" width="7.140625" style="35" customWidth="1"/>
    <col min="3" max="3" width="10.421875" style="35" customWidth="1"/>
    <col min="4" max="4" width="26.57421875" style="35" customWidth="1"/>
    <col min="5" max="5" width="17.28125" style="35" customWidth="1"/>
    <col min="6" max="6" width="15.8515625" style="35" customWidth="1"/>
    <col min="7" max="7" width="14.7109375" style="35" customWidth="1"/>
    <col min="8" max="16384" width="9.140625" style="35" customWidth="1"/>
  </cols>
  <sheetData>
    <row r="1" spans="1:7" ht="15" customHeight="1">
      <c r="A1" s="31"/>
      <c r="B1" s="32"/>
      <c r="C1" s="32"/>
      <c r="D1" s="33" t="s">
        <v>14</v>
      </c>
      <c r="E1" s="33"/>
      <c r="F1" s="34"/>
      <c r="G1" s="34"/>
    </row>
    <row r="2" spans="1:7" ht="15" customHeight="1">
      <c r="A2" s="36"/>
      <c r="B2" s="36"/>
      <c r="C2" s="34"/>
      <c r="D2" s="32" t="s">
        <v>28</v>
      </c>
      <c r="E2" s="32"/>
      <c r="F2" s="34"/>
      <c r="G2" s="34"/>
    </row>
    <row r="3" spans="1:7" ht="15" customHeight="1">
      <c r="A3" s="31" t="s">
        <v>0</v>
      </c>
      <c r="B3" s="34"/>
      <c r="C3" s="34"/>
      <c r="D3" s="34"/>
      <c r="E3" s="34"/>
      <c r="F3" s="34"/>
      <c r="G3" s="34"/>
    </row>
    <row r="4" spans="1:7" ht="15" customHeight="1">
      <c r="A4" s="37" t="s">
        <v>1</v>
      </c>
      <c r="B4" s="37" t="s">
        <v>2</v>
      </c>
      <c r="C4" s="37" t="s">
        <v>3</v>
      </c>
      <c r="D4" s="37" t="s">
        <v>5</v>
      </c>
      <c r="E4" s="38" t="s">
        <v>6</v>
      </c>
      <c r="F4" s="38" t="s">
        <v>7</v>
      </c>
      <c r="G4" s="38" t="s">
        <v>8</v>
      </c>
    </row>
    <row r="5" spans="1:7" ht="15" customHeight="1">
      <c r="A5" s="37"/>
      <c r="B5" s="39">
        <v>4216</v>
      </c>
      <c r="C5" s="39">
        <v>107517969</v>
      </c>
      <c r="D5" s="40" t="s">
        <v>29</v>
      </c>
      <c r="E5" s="41">
        <v>0</v>
      </c>
      <c r="F5" s="41">
        <v>3795945.98</v>
      </c>
      <c r="G5" s="41">
        <f>F5-E5</f>
        <v>3795945.98</v>
      </c>
    </row>
    <row r="6" spans="1:7" ht="15" customHeight="1">
      <c r="A6" s="39">
        <v>1032</v>
      </c>
      <c r="B6" s="39">
        <v>2111</v>
      </c>
      <c r="C6" s="37"/>
      <c r="D6" s="40" t="s">
        <v>30</v>
      </c>
      <c r="E6" s="42">
        <v>4100000</v>
      </c>
      <c r="F6" s="42">
        <v>4400000</v>
      </c>
      <c r="G6" s="41">
        <f>F6-E6</f>
        <v>300000</v>
      </c>
    </row>
    <row r="7" spans="1:7" ht="15" customHeight="1">
      <c r="A7" s="34"/>
      <c r="B7" s="34"/>
      <c r="C7" s="34"/>
      <c r="D7" s="43"/>
      <c r="E7" s="44">
        <v>20713237.51</v>
      </c>
      <c r="F7" s="44">
        <f>E7+G7</f>
        <v>24809183.490000002</v>
      </c>
      <c r="G7" s="45">
        <f>SUM(G5:G6)</f>
        <v>4095945.98</v>
      </c>
    </row>
    <row r="8" spans="1:7" ht="15" customHeight="1">
      <c r="A8" s="34"/>
      <c r="B8" s="34"/>
      <c r="C8" s="34"/>
      <c r="D8" s="46" t="s">
        <v>15</v>
      </c>
      <c r="E8" s="41">
        <v>8873200</v>
      </c>
      <c r="F8" s="47">
        <v>13422136.36</v>
      </c>
      <c r="G8" s="48"/>
    </row>
    <row r="9" spans="1:7" ht="15" customHeight="1">
      <c r="A9" s="31" t="s">
        <v>9</v>
      </c>
      <c r="B9" s="34"/>
      <c r="C9" s="34"/>
      <c r="D9" s="49"/>
      <c r="E9" s="50"/>
      <c r="F9" s="50"/>
      <c r="G9" s="51"/>
    </row>
    <row r="10" spans="1:7" ht="15" customHeight="1">
      <c r="A10" s="34"/>
      <c r="B10" s="34"/>
      <c r="C10" s="34"/>
      <c r="D10" s="52"/>
      <c r="E10" s="53"/>
      <c r="F10" s="54"/>
      <c r="G10" s="55"/>
    </row>
    <row r="11" spans="1:7" ht="15" customHeight="1">
      <c r="A11" s="37" t="s">
        <v>1</v>
      </c>
      <c r="B11" s="37" t="s">
        <v>2</v>
      </c>
      <c r="C11" s="37" t="s">
        <v>10</v>
      </c>
      <c r="D11" s="37" t="s">
        <v>5</v>
      </c>
      <c r="E11" s="38" t="s">
        <v>6</v>
      </c>
      <c r="F11" s="38" t="s">
        <v>11</v>
      </c>
      <c r="G11" s="38" t="s">
        <v>8</v>
      </c>
    </row>
    <row r="12" spans="1:7" ht="15" customHeight="1">
      <c r="A12" s="39">
        <v>1031</v>
      </c>
      <c r="B12" s="39">
        <v>5169</v>
      </c>
      <c r="C12" s="37"/>
      <c r="D12" s="40" t="s">
        <v>32</v>
      </c>
      <c r="E12" s="41">
        <v>580000</v>
      </c>
      <c r="F12" s="41">
        <v>570000</v>
      </c>
      <c r="G12" s="41">
        <f>F12-E12</f>
        <v>-10000</v>
      </c>
    </row>
    <row r="13" spans="1:7" ht="15" customHeight="1">
      <c r="A13" s="39">
        <v>1031</v>
      </c>
      <c r="B13" s="39">
        <v>5021</v>
      </c>
      <c r="C13" s="37"/>
      <c r="D13" s="40" t="s">
        <v>31</v>
      </c>
      <c r="E13" s="42">
        <v>0</v>
      </c>
      <c r="F13" s="41">
        <v>10000</v>
      </c>
      <c r="G13" s="41">
        <f>F13-E13</f>
        <v>10000</v>
      </c>
    </row>
    <row r="14" spans="1:7" ht="15" customHeight="1">
      <c r="A14" s="39">
        <v>1036</v>
      </c>
      <c r="B14" s="39">
        <v>5169</v>
      </c>
      <c r="C14" s="39"/>
      <c r="D14" s="40" t="s">
        <v>35</v>
      </c>
      <c r="E14" s="42">
        <v>0</v>
      </c>
      <c r="F14" s="41">
        <v>10000</v>
      </c>
      <c r="G14" s="41">
        <f aca="true" t="shared" si="0" ref="G14:G48">F14-E14</f>
        <v>10000</v>
      </c>
    </row>
    <row r="15" spans="1:7" ht="15" customHeight="1">
      <c r="A15" s="39">
        <v>1036</v>
      </c>
      <c r="B15" s="39">
        <v>5171</v>
      </c>
      <c r="C15" s="39"/>
      <c r="D15" s="40" t="s">
        <v>33</v>
      </c>
      <c r="E15" s="56">
        <v>20000</v>
      </c>
      <c r="F15" s="56">
        <v>25000</v>
      </c>
      <c r="G15" s="41">
        <f t="shared" si="0"/>
        <v>5000</v>
      </c>
    </row>
    <row r="16" spans="1:7" ht="15" customHeight="1">
      <c r="A16" s="39">
        <v>1036</v>
      </c>
      <c r="B16" s="39">
        <v>5173</v>
      </c>
      <c r="C16" s="39"/>
      <c r="D16" s="40" t="s">
        <v>34</v>
      </c>
      <c r="E16" s="56">
        <v>0</v>
      </c>
      <c r="F16" s="56">
        <v>10000</v>
      </c>
      <c r="G16" s="41">
        <f t="shared" si="0"/>
        <v>10000</v>
      </c>
    </row>
    <row r="17" spans="1:7" ht="15" customHeight="1">
      <c r="A17" s="39">
        <v>1036</v>
      </c>
      <c r="B17" s="39">
        <v>5329</v>
      </c>
      <c r="C17" s="39"/>
      <c r="D17" s="40" t="s">
        <v>36</v>
      </c>
      <c r="E17" s="56">
        <v>5000</v>
      </c>
      <c r="F17" s="56">
        <v>0</v>
      </c>
      <c r="G17" s="41">
        <f t="shared" si="0"/>
        <v>-5000</v>
      </c>
    </row>
    <row r="18" spans="1:7" ht="15" customHeight="1">
      <c r="A18" s="39">
        <v>1036</v>
      </c>
      <c r="B18" s="39">
        <v>5229</v>
      </c>
      <c r="C18" s="39"/>
      <c r="D18" s="40" t="s">
        <v>36</v>
      </c>
      <c r="E18" s="56">
        <v>0</v>
      </c>
      <c r="F18" s="56">
        <v>5000</v>
      </c>
      <c r="G18" s="41">
        <f t="shared" si="0"/>
        <v>5000</v>
      </c>
    </row>
    <row r="19" spans="1:7" ht="15" customHeight="1">
      <c r="A19" s="39">
        <v>2212</v>
      </c>
      <c r="B19" s="39">
        <v>5021</v>
      </c>
      <c r="C19" s="37"/>
      <c r="D19" s="40" t="s">
        <v>37</v>
      </c>
      <c r="E19" s="56">
        <v>0</v>
      </c>
      <c r="F19" s="56">
        <v>2000</v>
      </c>
      <c r="G19" s="41">
        <f t="shared" si="0"/>
        <v>2000</v>
      </c>
    </row>
    <row r="20" spans="1:7" ht="15" customHeight="1">
      <c r="A20" s="39">
        <v>2212</v>
      </c>
      <c r="B20" s="39">
        <v>6121</v>
      </c>
      <c r="C20" s="37"/>
      <c r="D20" s="40" t="s">
        <v>63</v>
      </c>
      <c r="E20" s="56">
        <v>250000</v>
      </c>
      <c r="F20" s="56">
        <v>0</v>
      </c>
      <c r="G20" s="56">
        <f t="shared" si="0"/>
        <v>-250000</v>
      </c>
    </row>
    <row r="21" spans="1:7" ht="15" customHeight="1">
      <c r="A21" s="39">
        <v>2212</v>
      </c>
      <c r="B21" s="39">
        <v>5171</v>
      </c>
      <c r="C21" s="37"/>
      <c r="D21" s="40" t="s">
        <v>38</v>
      </c>
      <c r="E21" s="56">
        <v>100000</v>
      </c>
      <c r="F21" s="56">
        <v>350000</v>
      </c>
      <c r="G21" s="56">
        <f t="shared" si="0"/>
        <v>250000</v>
      </c>
    </row>
    <row r="22" spans="1:7" ht="15" customHeight="1">
      <c r="A22" s="39">
        <v>2219</v>
      </c>
      <c r="B22" s="39">
        <v>6121</v>
      </c>
      <c r="C22" s="37"/>
      <c r="D22" s="40" t="s">
        <v>39</v>
      </c>
      <c r="E22" s="56">
        <v>10000000</v>
      </c>
      <c r="F22" s="56">
        <v>8600000</v>
      </c>
      <c r="G22" s="56">
        <f t="shared" si="0"/>
        <v>-1400000</v>
      </c>
    </row>
    <row r="23" spans="1:7" ht="15" customHeight="1">
      <c r="A23" s="39">
        <v>2321</v>
      </c>
      <c r="B23" s="39">
        <v>5499</v>
      </c>
      <c r="C23" s="37"/>
      <c r="D23" s="40" t="s">
        <v>40</v>
      </c>
      <c r="E23" s="56">
        <v>100000</v>
      </c>
      <c r="F23" s="56">
        <v>0</v>
      </c>
      <c r="G23" s="56">
        <f t="shared" si="0"/>
        <v>-100000</v>
      </c>
    </row>
    <row r="24" spans="1:7" ht="15" customHeight="1">
      <c r="A24" s="39">
        <v>3113</v>
      </c>
      <c r="B24" s="39">
        <v>6121</v>
      </c>
      <c r="C24" s="39"/>
      <c r="D24" s="57" t="s">
        <v>41</v>
      </c>
      <c r="E24" s="56">
        <v>10500000</v>
      </c>
      <c r="F24" s="56">
        <v>9500000</v>
      </c>
      <c r="G24" s="56">
        <f t="shared" si="0"/>
        <v>-1000000</v>
      </c>
    </row>
    <row r="25" spans="1:7" ht="15" customHeight="1">
      <c r="A25" s="39">
        <v>3399</v>
      </c>
      <c r="B25" s="39">
        <v>5021</v>
      </c>
      <c r="C25" s="39"/>
      <c r="D25" s="57" t="s">
        <v>42</v>
      </c>
      <c r="E25" s="56">
        <v>40500</v>
      </c>
      <c r="F25" s="56">
        <v>50000</v>
      </c>
      <c r="G25" s="56">
        <f t="shared" si="0"/>
        <v>9500</v>
      </c>
    </row>
    <row r="26" spans="1:7" ht="15" customHeight="1">
      <c r="A26" s="39">
        <v>3399</v>
      </c>
      <c r="B26" s="39">
        <v>5162</v>
      </c>
      <c r="C26" s="39"/>
      <c r="D26" s="58" t="s">
        <v>43</v>
      </c>
      <c r="E26" s="59">
        <v>0</v>
      </c>
      <c r="F26" s="59">
        <v>1000</v>
      </c>
      <c r="G26" s="59">
        <f t="shared" si="0"/>
        <v>1000</v>
      </c>
    </row>
    <row r="27" spans="1:7" ht="15" customHeight="1">
      <c r="A27" s="39">
        <v>3419</v>
      </c>
      <c r="B27" s="39">
        <v>5139</v>
      </c>
      <c r="C27" s="39"/>
      <c r="D27" s="58" t="s">
        <v>44</v>
      </c>
      <c r="E27" s="59">
        <v>10000</v>
      </c>
      <c r="F27" s="59">
        <v>16000</v>
      </c>
      <c r="G27" s="59">
        <f t="shared" si="0"/>
        <v>6000</v>
      </c>
    </row>
    <row r="28" spans="1:7" ht="15" customHeight="1">
      <c r="A28" s="39">
        <v>3419</v>
      </c>
      <c r="B28" s="39">
        <v>5194</v>
      </c>
      <c r="C28" s="39"/>
      <c r="D28" s="58" t="s">
        <v>45</v>
      </c>
      <c r="E28" s="59">
        <v>0</v>
      </c>
      <c r="F28" s="59">
        <v>2000</v>
      </c>
      <c r="G28" s="59">
        <f t="shared" si="0"/>
        <v>2000</v>
      </c>
    </row>
    <row r="29" spans="1:7" ht="15" customHeight="1">
      <c r="A29" s="39">
        <v>3421</v>
      </c>
      <c r="B29" s="39">
        <v>5139</v>
      </c>
      <c r="C29" s="39"/>
      <c r="D29" s="58" t="s">
        <v>46</v>
      </c>
      <c r="E29" s="59">
        <v>0</v>
      </c>
      <c r="F29" s="59">
        <v>3000</v>
      </c>
      <c r="G29" s="59">
        <f t="shared" si="0"/>
        <v>3000</v>
      </c>
    </row>
    <row r="30" spans="1:7" ht="15" customHeight="1">
      <c r="A30" s="39">
        <v>3631</v>
      </c>
      <c r="B30" s="39">
        <v>5021</v>
      </c>
      <c r="C30" s="39"/>
      <c r="D30" s="58" t="s">
        <v>47</v>
      </c>
      <c r="E30" s="59">
        <v>0</v>
      </c>
      <c r="F30" s="59">
        <v>5100</v>
      </c>
      <c r="G30" s="59">
        <f t="shared" si="0"/>
        <v>5100</v>
      </c>
    </row>
    <row r="31" spans="1:7" ht="15" customHeight="1">
      <c r="A31" s="39">
        <v>3631</v>
      </c>
      <c r="B31" s="39">
        <v>5154</v>
      </c>
      <c r="C31" s="39"/>
      <c r="D31" s="58" t="s">
        <v>48</v>
      </c>
      <c r="E31" s="59">
        <v>100000</v>
      </c>
      <c r="F31" s="59">
        <v>150000</v>
      </c>
      <c r="G31" s="59">
        <f t="shared" si="0"/>
        <v>50000</v>
      </c>
    </row>
    <row r="32" spans="1:7" ht="15" customHeight="1">
      <c r="A32" s="39">
        <v>3639</v>
      </c>
      <c r="B32" s="39">
        <v>5132</v>
      </c>
      <c r="C32" s="39"/>
      <c r="D32" s="58" t="s">
        <v>49</v>
      </c>
      <c r="E32" s="59">
        <v>0</v>
      </c>
      <c r="F32" s="59">
        <v>600</v>
      </c>
      <c r="G32" s="59">
        <f t="shared" si="0"/>
        <v>600</v>
      </c>
    </row>
    <row r="33" spans="1:7" ht="15" customHeight="1">
      <c r="A33" s="39">
        <v>3639</v>
      </c>
      <c r="B33" s="39">
        <v>5164</v>
      </c>
      <c r="C33" s="39"/>
      <c r="D33" s="58" t="s">
        <v>50</v>
      </c>
      <c r="E33" s="59">
        <v>0</v>
      </c>
      <c r="F33" s="59">
        <v>2000</v>
      </c>
      <c r="G33" s="59">
        <f t="shared" si="0"/>
        <v>2000</v>
      </c>
    </row>
    <row r="34" spans="1:7" ht="15" customHeight="1">
      <c r="A34" s="39">
        <v>3639</v>
      </c>
      <c r="B34" s="39">
        <v>6119</v>
      </c>
      <c r="C34" s="39"/>
      <c r="D34" s="57" t="s">
        <v>51</v>
      </c>
      <c r="E34" s="56">
        <v>0</v>
      </c>
      <c r="F34" s="56">
        <v>100000</v>
      </c>
      <c r="G34" s="56">
        <f t="shared" si="0"/>
        <v>100000</v>
      </c>
    </row>
    <row r="35" spans="1:7" ht="15" customHeight="1">
      <c r="A35" s="39">
        <v>3639</v>
      </c>
      <c r="B35" s="39">
        <v>6121</v>
      </c>
      <c r="C35" s="39"/>
      <c r="D35" s="58" t="s">
        <v>52</v>
      </c>
      <c r="E35" s="59">
        <v>190000</v>
      </c>
      <c r="F35" s="59">
        <v>0</v>
      </c>
      <c r="G35" s="59">
        <f t="shared" si="0"/>
        <v>-190000</v>
      </c>
    </row>
    <row r="36" spans="1:7" ht="15" customHeight="1">
      <c r="A36" s="39">
        <v>3639</v>
      </c>
      <c r="B36" s="39">
        <v>6130</v>
      </c>
      <c r="C36" s="39"/>
      <c r="D36" s="58" t="s">
        <v>53</v>
      </c>
      <c r="E36" s="59">
        <v>100000</v>
      </c>
      <c r="F36" s="59">
        <v>0</v>
      </c>
      <c r="G36" s="59">
        <f t="shared" si="0"/>
        <v>-100000</v>
      </c>
    </row>
    <row r="37" spans="1:7" ht="15" customHeight="1">
      <c r="A37" s="39">
        <v>3745</v>
      </c>
      <c r="B37" s="39">
        <v>5499</v>
      </c>
      <c r="C37" s="39"/>
      <c r="D37" s="58" t="s">
        <v>54</v>
      </c>
      <c r="E37" s="59">
        <v>0</v>
      </c>
      <c r="F37" s="59">
        <v>1000</v>
      </c>
      <c r="G37" s="59">
        <f t="shared" si="0"/>
        <v>1000</v>
      </c>
    </row>
    <row r="38" spans="1:7" ht="15" customHeight="1">
      <c r="A38" s="39">
        <v>3745</v>
      </c>
      <c r="B38" s="39">
        <v>5175</v>
      </c>
      <c r="C38" s="39"/>
      <c r="D38" s="58" t="s">
        <v>55</v>
      </c>
      <c r="E38" s="59">
        <v>0</v>
      </c>
      <c r="F38" s="59">
        <v>200</v>
      </c>
      <c r="G38" s="59">
        <f t="shared" si="0"/>
        <v>200</v>
      </c>
    </row>
    <row r="39" spans="1:7" ht="15" customHeight="1">
      <c r="A39" s="39">
        <v>4341</v>
      </c>
      <c r="B39" s="39">
        <v>5223</v>
      </c>
      <c r="C39" s="39"/>
      <c r="D39" s="58" t="s">
        <v>56</v>
      </c>
      <c r="E39" s="59">
        <v>0</v>
      </c>
      <c r="F39" s="59">
        <v>4000</v>
      </c>
      <c r="G39" s="59">
        <f t="shared" si="0"/>
        <v>4000</v>
      </c>
    </row>
    <row r="40" spans="1:7" ht="15" customHeight="1">
      <c r="A40" s="39">
        <v>4341</v>
      </c>
      <c r="B40" s="39">
        <v>5499</v>
      </c>
      <c r="C40" s="39"/>
      <c r="D40" s="58" t="s">
        <v>57</v>
      </c>
      <c r="E40" s="59">
        <v>10000</v>
      </c>
      <c r="F40" s="59">
        <v>6000</v>
      </c>
      <c r="G40" s="59">
        <f t="shared" si="0"/>
        <v>-4000</v>
      </c>
    </row>
    <row r="41" spans="1:7" ht="15" customHeight="1">
      <c r="A41" s="39">
        <v>6171</v>
      </c>
      <c r="B41" s="39">
        <v>5137</v>
      </c>
      <c r="C41" s="39"/>
      <c r="D41" s="58" t="s">
        <v>58</v>
      </c>
      <c r="E41" s="59">
        <v>50000</v>
      </c>
      <c r="F41" s="59">
        <v>70000</v>
      </c>
      <c r="G41" s="59">
        <f t="shared" si="0"/>
        <v>20000</v>
      </c>
    </row>
    <row r="42" spans="1:7" ht="15" customHeight="1">
      <c r="A42" s="39">
        <v>6171</v>
      </c>
      <c r="B42" s="39">
        <v>5139</v>
      </c>
      <c r="C42" s="39"/>
      <c r="D42" s="58" t="s">
        <v>64</v>
      </c>
      <c r="E42" s="59">
        <v>20000</v>
      </c>
      <c r="F42" s="59">
        <v>25000</v>
      </c>
      <c r="G42" s="59">
        <f t="shared" si="0"/>
        <v>5000</v>
      </c>
    </row>
    <row r="43" spans="1:7" ht="15" customHeight="1">
      <c r="A43" s="39">
        <v>6171</v>
      </c>
      <c r="B43" s="39">
        <v>5171</v>
      </c>
      <c r="C43" s="39"/>
      <c r="D43" s="58" t="s">
        <v>65</v>
      </c>
      <c r="E43" s="59">
        <v>20000</v>
      </c>
      <c r="F43" s="59">
        <v>3000</v>
      </c>
      <c r="G43" s="59">
        <f t="shared" si="0"/>
        <v>-17000</v>
      </c>
    </row>
    <row r="44" spans="1:7" ht="15" customHeight="1">
      <c r="A44" s="39">
        <v>6171</v>
      </c>
      <c r="B44" s="39">
        <v>5154</v>
      </c>
      <c r="C44" s="39"/>
      <c r="D44" s="58" t="s">
        <v>59</v>
      </c>
      <c r="E44" s="59">
        <v>20000</v>
      </c>
      <c r="F44" s="59">
        <v>30000</v>
      </c>
      <c r="G44" s="59">
        <f t="shared" si="0"/>
        <v>10000</v>
      </c>
    </row>
    <row r="45" spans="1:7" ht="15" customHeight="1">
      <c r="A45" s="39">
        <v>6171</v>
      </c>
      <c r="B45" s="39">
        <v>5161</v>
      </c>
      <c r="C45" s="39"/>
      <c r="D45" s="58" t="s">
        <v>60</v>
      </c>
      <c r="E45" s="59">
        <v>8000</v>
      </c>
      <c r="F45" s="59">
        <v>10000</v>
      </c>
      <c r="G45" s="59">
        <f t="shared" si="0"/>
        <v>2000</v>
      </c>
    </row>
    <row r="46" spans="1:7" ht="15" customHeight="1">
      <c r="A46" s="39">
        <v>6171</v>
      </c>
      <c r="B46" s="39">
        <v>5172</v>
      </c>
      <c r="C46" s="39"/>
      <c r="D46" s="58" t="s">
        <v>66</v>
      </c>
      <c r="E46" s="59">
        <v>5000</v>
      </c>
      <c r="F46" s="59">
        <v>0</v>
      </c>
      <c r="G46" s="59">
        <f t="shared" si="0"/>
        <v>-5000</v>
      </c>
    </row>
    <row r="47" spans="1:7" ht="15" customHeight="1">
      <c r="A47" s="39">
        <v>6171</v>
      </c>
      <c r="B47" s="39">
        <v>5168</v>
      </c>
      <c r="C47" s="39"/>
      <c r="D47" s="58" t="s">
        <v>61</v>
      </c>
      <c r="E47" s="59">
        <v>150000</v>
      </c>
      <c r="F47" s="59">
        <v>180000</v>
      </c>
      <c r="G47" s="59">
        <f t="shared" si="0"/>
        <v>30000</v>
      </c>
    </row>
    <row r="48" spans="1:7" ht="15" customHeight="1">
      <c r="A48" s="39">
        <v>6310</v>
      </c>
      <c r="B48" s="39">
        <v>5163</v>
      </c>
      <c r="C48" s="39"/>
      <c r="D48" s="58" t="s">
        <v>62</v>
      </c>
      <c r="E48" s="59">
        <v>5000</v>
      </c>
      <c r="F48" s="59">
        <v>6000</v>
      </c>
      <c r="G48" s="59">
        <f t="shared" si="0"/>
        <v>1000</v>
      </c>
    </row>
    <row r="49" spans="1:7" ht="15" customHeight="1">
      <c r="A49" s="39"/>
      <c r="B49" s="39"/>
      <c r="C49" s="39"/>
      <c r="D49" s="58"/>
      <c r="E49" s="59"/>
      <c r="F49" s="59"/>
      <c r="G49" s="59"/>
    </row>
    <row r="50" spans="1:7" ht="15" customHeight="1">
      <c r="A50" s="39"/>
      <c r="B50" s="39"/>
      <c r="C50" s="39"/>
      <c r="D50" s="43" t="s">
        <v>12</v>
      </c>
      <c r="E50" s="44">
        <v>40660084.05</v>
      </c>
      <c r="F50" s="44">
        <v>38231319.85</v>
      </c>
      <c r="G50" s="45">
        <v>-2428764.2</v>
      </c>
    </row>
    <row r="51" spans="1:7" ht="15" customHeight="1">
      <c r="A51" s="34"/>
      <c r="B51" s="34"/>
      <c r="C51" s="34"/>
      <c r="D51" s="34"/>
      <c r="E51" s="60"/>
      <c r="F51" s="60"/>
      <c r="G51" s="50"/>
    </row>
    <row r="52" spans="1:7" ht="15" customHeight="1">
      <c r="A52" s="34"/>
      <c r="B52" s="34"/>
      <c r="C52" s="34" t="s">
        <v>67</v>
      </c>
      <c r="D52" s="34"/>
      <c r="E52" s="60"/>
      <c r="F52" s="60"/>
      <c r="G52" s="50"/>
    </row>
    <row r="53" spans="1:7" ht="15" customHeight="1">
      <c r="A53" s="34"/>
      <c r="B53" s="34"/>
      <c r="C53" s="34"/>
      <c r="D53" s="34"/>
      <c r="E53" s="34"/>
      <c r="F53" s="34"/>
      <c r="G53" s="34"/>
    </row>
    <row r="54" spans="1:7" ht="15" customHeight="1">
      <c r="A54" s="34"/>
      <c r="B54" s="34"/>
      <c r="C54" s="34"/>
      <c r="D54" s="34"/>
      <c r="E54" s="34"/>
      <c r="F54" s="34"/>
      <c r="G54" s="34"/>
    </row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7.140625" style="0" customWidth="1"/>
    <col min="3" max="3" width="14.8515625" style="0" customWidth="1"/>
    <col min="4" max="4" width="8.8515625" style="0" customWidth="1"/>
    <col min="5" max="5" width="36.8515625" style="0" customWidth="1"/>
    <col min="6" max="6" width="22.7109375" style="0" customWidth="1"/>
    <col min="7" max="7" width="21.140625" style="0" customWidth="1"/>
    <col min="8" max="8" width="19.281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73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2451</v>
      </c>
      <c r="C5" s="5"/>
      <c r="D5" s="5"/>
      <c r="E5" s="8" t="s">
        <v>79</v>
      </c>
      <c r="F5" s="25">
        <v>2366272.91</v>
      </c>
      <c r="G5" s="25">
        <v>2334557.34</v>
      </c>
      <c r="H5" s="25">
        <f aca="true" t="shared" si="0" ref="H5:H11">G5-F5</f>
        <v>-31715.570000000298</v>
      </c>
    </row>
    <row r="6" spans="1:8" ht="15.75">
      <c r="A6" s="5"/>
      <c r="B6" s="7">
        <v>4116</v>
      </c>
      <c r="C6" s="7"/>
      <c r="D6" s="5"/>
      <c r="E6" s="8" t="s">
        <v>74</v>
      </c>
      <c r="F6" s="9">
        <v>639959.6</v>
      </c>
      <c r="G6" s="9">
        <v>778973.6</v>
      </c>
      <c r="H6" s="9">
        <f t="shared" si="0"/>
        <v>139014</v>
      </c>
    </row>
    <row r="7" spans="1:8" ht="15.75">
      <c r="A7" s="5"/>
      <c r="B7" s="7">
        <v>4116</v>
      </c>
      <c r="C7" s="5">
        <v>107517016</v>
      </c>
      <c r="D7" s="5"/>
      <c r="E7" s="8" t="s">
        <v>76</v>
      </c>
      <c r="F7" s="30">
        <v>0</v>
      </c>
      <c r="G7" s="30">
        <v>1670269.33</v>
      </c>
      <c r="H7" s="9">
        <f t="shared" si="0"/>
        <v>1670269.33</v>
      </c>
    </row>
    <row r="8" spans="1:8" ht="15.75">
      <c r="A8" s="5"/>
      <c r="B8" s="7">
        <v>4216</v>
      </c>
      <c r="C8" s="5"/>
      <c r="D8" s="5"/>
      <c r="E8" s="8" t="s">
        <v>78</v>
      </c>
      <c r="F8" s="30">
        <v>3795945.98</v>
      </c>
      <c r="G8" s="30">
        <v>0</v>
      </c>
      <c r="H8" s="9">
        <f t="shared" si="0"/>
        <v>-3795945.98</v>
      </c>
    </row>
    <row r="9" spans="1:8" ht="15.75">
      <c r="A9" s="5"/>
      <c r="B9" s="7">
        <v>4216</v>
      </c>
      <c r="C9" s="5">
        <v>107517959</v>
      </c>
      <c r="D9" s="5"/>
      <c r="E9" s="8" t="s">
        <v>77</v>
      </c>
      <c r="F9" s="30">
        <v>0</v>
      </c>
      <c r="G9" s="30">
        <v>664288.01</v>
      </c>
      <c r="H9" s="9">
        <f t="shared" si="0"/>
        <v>664288.01</v>
      </c>
    </row>
    <row r="10" spans="1:8" ht="15.75">
      <c r="A10" s="5"/>
      <c r="B10" s="7">
        <v>4122</v>
      </c>
      <c r="C10" s="5"/>
      <c r="D10" s="5"/>
      <c r="E10" s="8" t="s">
        <v>75</v>
      </c>
      <c r="F10" s="30">
        <v>57495</v>
      </c>
      <c r="G10" s="30">
        <v>63495</v>
      </c>
      <c r="H10" s="9">
        <f t="shared" si="0"/>
        <v>6000</v>
      </c>
    </row>
    <row r="11" spans="1:8" ht="15.75">
      <c r="A11" s="7">
        <v>6171</v>
      </c>
      <c r="B11" s="7">
        <v>2321</v>
      </c>
      <c r="C11" s="5"/>
      <c r="D11" s="5"/>
      <c r="E11" s="29" t="s">
        <v>83</v>
      </c>
      <c r="F11" s="30">
        <v>0</v>
      </c>
      <c r="G11" s="30">
        <v>65000</v>
      </c>
      <c r="H11" s="30">
        <f t="shared" si="0"/>
        <v>65000</v>
      </c>
    </row>
    <row r="12" spans="1:8" ht="15.75">
      <c r="A12" s="3"/>
      <c r="B12" s="3"/>
      <c r="C12" s="3"/>
      <c r="D12" s="3"/>
      <c r="E12" s="11"/>
      <c r="F12" s="12">
        <v>24809183.49</v>
      </c>
      <c r="G12" s="12">
        <f>F12+H12</f>
        <v>23526093.279999997</v>
      </c>
      <c r="H12" s="13">
        <f>SUM(H5:H11)</f>
        <v>-1283090.2100000002</v>
      </c>
    </row>
    <row r="13" spans="1:8" ht="15.75">
      <c r="A13" s="3"/>
      <c r="B13" s="3"/>
      <c r="C13" s="3"/>
      <c r="D13" s="3"/>
      <c r="E13" s="16" t="s">
        <v>15</v>
      </c>
      <c r="F13" s="9">
        <v>13422136.36</v>
      </c>
      <c r="G13" s="17">
        <f>G20-G12</f>
        <v>17055783.91</v>
      </c>
      <c r="H13" s="18">
        <f>G13-F13</f>
        <v>3633647.5500000007</v>
      </c>
    </row>
    <row r="14" spans="1:8" ht="15.75">
      <c r="A14" s="1" t="s">
        <v>9</v>
      </c>
      <c r="B14" s="3"/>
      <c r="C14" s="3"/>
      <c r="D14" s="3"/>
      <c r="E14" s="14"/>
      <c r="F14" s="15"/>
      <c r="G14" s="15"/>
      <c r="H14" s="19"/>
    </row>
    <row r="15" spans="1:8" ht="15.75">
      <c r="A15" s="3"/>
      <c r="B15" s="3"/>
      <c r="C15" s="3"/>
      <c r="D15" s="3"/>
      <c r="E15" s="20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>
        <v>3113</v>
      </c>
      <c r="B17" s="7">
        <v>5336</v>
      </c>
      <c r="C17" s="5">
        <v>107517959</v>
      </c>
      <c r="D17" s="5"/>
      <c r="E17" s="8" t="s">
        <v>80</v>
      </c>
      <c r="F17" s="9">
        <v>295959.6</v>
      </c>
      <c r="G17" s="9">
        <v>1972228.93</v>
      </c>
      <c r="H17" s="9">
        <f>G17-F17</f>
        <v>1676269.33</v>
      </c>
    </row>
    <row r="18" spans="1:8" ht="15.75">
      <c r="A18" s="7">
        <v>3113</v>
      </c>
      <c r="B18" s="7">
        <v>6351</v>
      </c>
      <c r="C18" s="5">
        <v>107517016</v>
      </c>
      <c r="D18" s="5"/>
      <c r="E18" s="8" t="s">
        <v>84</v>
      </c>
      <c r="F18" s="30">
        <v>134810.04</v>
      </c>
      <c r="G18" s="9">
        <v>799098.05</v>
      </c>
      <c r="H18" s="9">
        <f>G18-F18</f>
        <v>664288.01</v>
      </c>
    </row>
    <row r="19" spans="1:8" ht="15.75">
      <c r="A19" s="7">
        <v>2219</v>
      </c>
      <c r="B19" s="7">
        <v>6121</v>
      </c>
      <c r="C19" s="7"/>
      <c r="D19" s="5"/>
      <c r="E19" s="8" t="s">
        <v>85</v>
      </c>
      <c r="F19" s="30">
        <v>8600000</v>
      </c>
      <c r="G19" s="9">
        <v>8610000</v>
      </c>
      <c r="H19" s="9">
        <f>G19-F19</f>
        <v>10000</v>
      </c>
    </row>
    <row r="20" spans="1:8" ht="15.75">
      <c r="A20" s="3"/>
      <c r="B20" s="3"/>
      <c r="C20" s="3"/>
      <c r="D20" s="3"/>
      <c r="E20" s="11" t="s">
        <v>12</v>
      </c>
      <c r="F20" s="12">
        <v>38231319.85</v>
      </c>
      <c r="G20" s="12">
        <v>40581877.19</v>
      </c>
      <c r="H20" s="13">
        <f>SUM(H17:H19)</f>
        <v>2350557.34</v>
      </c>
    </row>
    <row r="21" spans="1:8" ht="15.75">
      <c r="A21" s="3"/>
      <c r="B21" s="3"/>
      <c r="C21" s="3"/>
      <c r="D21" s="3"/>
      <c r="E21" s="3"/>
      <c r="F21" s="26"/>
      <c r="G21" s="26"/>
      <c r="H21" s="15"/>
    </row>
    <row r="22" spans="1:8" ht="15.75">
      <c r="A22" s="3"/>
      <c r="B22" s="3"/>
      <c r="C22" s="3"/>
      <c r="D22" s="3"/>
      <c r="E22" s="3"/>
      <c r="F22" s="26"/>
      <c r="G22" s="26"/>
      <c r="H22" s="15"/>
    </row>
    <row r="23" spans="1:8" ht="15.75">
      <c r="A23" s="3"/>
      <c r="B23" s="3"/>
      <c r="C23" s="3"/>
      <c r="D23" s="3"/>
      <c r="E23" s="14"/>
      <c r="F23" s="26"/>
      <c r="G23" s="26"/>
      <c r="H23" s="3"/>
    </row>
    <row r="24" spans="1:8" ht="15.75">
      <c r="A24" s="3" t="s">
        <v>81</v>
      </c>
      <c r="B24" s="3"/>
      <c r="C24" s="3"/>
      <c r="D24" s="3"/>
      <c r="E24" s="3"/>
      <c r="F24" s="26" t="s">
        <v>82</v>
      </c>
      <c r="G24" s="26"/>
      <c r="H24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Cyrusová</dc:creator>
  <cp:keywords/>
  <dc:description/>
  <cp:lastModifiedBy>User</cp:lastModifiedBy>
  <cp:lastPrinted>2021-06-02T10:29:21Z</cp:lastPrinted>
  <dcterms:created xsi:type="dcterms:W3CDTF">2018-02-21T15:07:48Z</dcterms:created>
  <dcterms:modified xsi:type="dcterms:W3CDTF">2021-06-02T14:37:27Z</dcterms:modified>
  <cp:category/>
  <cp:version/>
  <cp:contentType/>
  <cp:contentStatus/>
</cp:coreProperties>
</file>